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\\192.168.3.11\企画治験共有$\科研費関係\治験管理共有\治験管理室共有フォルダ\●治験　統一書式\企業治験・製造販売後臨床試験　統一書式\"/>
    </mc:Choice>
  </mc:AlternateContent>
  <xr:revisionPtr revIDLastSave="0" documentId="13_ncr:81_{69EF12E1-5E28-40EA-BCCA-20DADD835448}" xr6:coauthVersionLast="32" xr6:coauthVersionMax="32" xr10:uidLastSave="{00000000-0000-0000-0000-000000000000}"/>
  <bookViews>
    <workbookView xWindow="0" yWindow="0" windowWidth="20490" windowHeight="7455" activeTab="1" xr2:uid="{00000000-000D-0000-FFFF-FFFF00000000}"/>
  </bookViews>
  <sheets>
    <sheet name="治験　ポイント算出表" sheetId="1" r:id="rId1"/>
    <sheet name="製造販売後臨床試験　ポイント算出表" sheetId="2" r:id="rId2"/>
  </sheets>
  <calcPr calcId="179017"/>
  <customWorkbookViews>
    <customWorkbookView name="chlken08 - 個人用ビュー" guid="{EF5705DB-A523-49DA-97CA-D55528D0B0A2}" mergeInterval="0" personalView="1" maximized="1" xWindow="-8" yWindow="-8" windowWidth="1382" windowHeight="744" activeSheetId="2"/>
    <customWorkbookView name="白藤 - 個人用ビュー" guid="{7D5E2635-EE30-4905-A88D-C919B2405A8A}" mergeInterval="0" personalView="1" maximized="1" xWindow="1" yWindow="1" windowWidth="1276" windowHeight="773" activeSheetId="1"/>
    <customWorkbookView name="yukari - 個人用ビュー" guid="{EC4682A1-734D-49B0-8060-940E4B917D3F}" mergeInterval="0" personalView="1" maximized="1" xWindow="1" yWindow="1" windowWidth="1276" windowHeight="774" activeSheetId="1"/>
    <customWorkbookView name="刀根山病院　治験管理室　千葉　佐智世 - 個人用ビュー" guid="{C6E5929F-6855-4D02-8C88-8B2CCD6BE701}" mergeInterval="0" personalView="1" maximized="1" xWindow="1" yWindow="1" windowWidth="1199" windowHeight="756" activeSheetId="2" showComments="commIndAndComment"/>
  </customWorkbookViews>
</workbook>
</file>

<file path=xl/calcChain.xml><?xml version="1.0" encoding="utf-8"?>
<calcChain xmlns="http://schemas.openxmlformats.org/spreadsheetml/2006/main">
  <c r="J26" i="2" l="1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28" i="1"/>
  <c r="J27" i="2" l="1"/>
  <c r="H32" i="2" s="1"/>
  <c r="J28" i="2"/>
  <c r="H33" i="2" s="1"/>
  <c r="J24" i="1"/>
  <c r="H34" i="2" l="1"/>
  <c r="J27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26" i="1"/>
  <c r="J30" i="1" s="1"/>
  <c r="H35" i="1" s="1"/>
  <c r="J25" i="1"/>
  <c r="J23" i="1"/>
  <c r="J29" i="1" l="1"/>
  <c r="H34" i="1" s="1"/>
  <c r="H36" i="1" s="1"/>
</calcChain>
</file>

<file path=xl/sharedStrings.xml><?xml version="1.0" encoding="utf-8"?>
<sst xmlns="http://schemas.openxmlformats.org/spreadsheetml/2006/main" count="203" uniqueCount="112">
  <si>
    <t>Ｂ</t>
    <phoneticPr fontId="1"/>
  </si>
  <si>
    <t>Ｇ</t>
    <phoneticPr fontId="1"/>
  </si>
  <si>
    <t>入院・外来の別</t>
    <rPh sb="0" eb="2">
      <t>ニュウイン</t>
    </rPh>
    <rPh sb="3" eb="5">
      <t>ガイライ</t>
    </rPh>
    <rPh sb="6" eb="7">
      <t>ベツ</t>
    </rPh>
    <phoneticPr fontId="1"/>
  </si>
  <si>
    <t>ﾎﾟｲﾝﾄ数</t>
    <rPh sb="5" eb="6">
      <t>スウ</t>
    </rPh>
    <phoneticPr fontId="1"/>
  </si>
  <si>
    <t>軽度</t>
    <rPh sb="0" eb="2">
      <t>ケイド</t>
    </rPh>
    <phoneticPr fontId="1"/>
  </si>
  <si>
    <t>中等度</t>
    <rPh sb="0" eb="2">
      <t>チュウトウ</t>
    </rPh>
    <rPh sb="2" eb="3">
      <t>ド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</si>
  <si>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</si>
  <si>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</si>
  <si>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皮下・筋注</t>
    <rPh sb="0" eb="2">
      <t>ヒカ</t>
    </rPh>
    <rPh sb="3" eb="4">
      <t>キン</t>
    </rPh>
    <rPh sb="4" eb="5">
      <t>チュウ</t>
    </rPh>
    <phoneticPr fontId="1"/>
  </si>
  <si>
    <t>Ｅ</t>
    <phoneticPr fontId="1"/>
  </si>
  <si>
    <t>成人</t>
    <rPh sb="0" eb="2">
      <t>セイジン</t>
    </rPh>
    <phoneticPr fontId="1"/>
  </si>
  <si>
    <t>４週間以内</t>
    <rPh sb="1" eb="3">
      <t>シュウカン</t>
    </rPh>
    <rPh sb="3" eb="5">
      <t>イナイ</t>
    </rPh>
    <phoneticPr fontId="1"/>
  </si>
  <si>
    <t>５～２４週</t>
    <rPh sb="4" eb="5">
      <t>シュウ</t>
    </rPh>
    <phoneticPr fontId="1"/>
  </si>
  <si>
    <t>１回</t>
    <rPh sb="1" eb="2">
      <t>カイ</t>
    </rPh>
    <phoneticPr fontId="1"/>
  </si>
  <si>
    <t>ウエイト</t>
  </si>
  <si>
    <t>個々の治験について、要素毎に該当するポイントを求め、そのポイントを合計したものをその試験のポイント数とする。</t>
    <rPh sb="0" eb="2">
      <t>ココ</t>
    </rPh>
    <rPh sb="3" eb="5">
      <t>チケン</t>
    </rPh>
    <rPh sb="10" eb="12">
      <t>ヨウソ</t>
    </rPh>
    <rPh sb="12" eb="13">
      <t>ゴト</t>
    </rPh>
    <rPh sb="14" eb="16">
      <t>ガイトウ</t>
    </rPh>
    <rPh sb="23" eb="24">
      <t>モト</t>
    </rPh>
    <rPh sb="33" eb="35">
      <t>ゴウケイ</t>
    </rPh>
    <rPh sb="42" eb="44">
      <t>シケン</t>
    </rPh>
    <phoneticPr fontId="1"/>
  </si>
  <si>
    <t>重症または重篤</t>
    <rPh sb="0" eb="2">
      <t>ジュウショウ</t>
    </rPh>
    <rPh sb="5" eb="7">
      <t>ジュウトク</t>
    </rPh>
    <phoneticPr fontId="1"/>
  </si>
  <si>
    <t>治験薬製造承認の状況</t>
    <rPh sb="0" eb="2">
      <t>チケン</t>
    </rPh>
    <rPh sb="2" eb="3">
      <t>ヤク</t>
    </rPh>
    <rPh sb="3" eb="5">
      <t>セイゾウ</t>
    </rPh>
    <rPh sb="5" eb="7">
      <t>ショウニン</t>
    </rPh>
    <rPh sb="8" eb="10">
      <t>ジョウキョウ</t>
    </rPh>
    <phoneticPr fontId="1"/>
  </si>
  <si>
    <t>未承認</t>
    <rPh sb="0" eb="3">
      <t>ミショウニン</t>
    </rPh>
    <phoneticPr fontId="1"/>
  </si>
  <si>
    <t>Ｄ</t>
    <phoneticPr fontId="1"/>
  </si>
  <si>
    <t>デザイン</t>
    <phoneticPr fontId="1"/>
  </si>
  <si>
    <t>オープン</t>
    <phoneticPr fontId="1"/>
  </si>
  <si>
    <t>単盲検</t>
    <rPh sb="0" eb="1">
      <t>タン</t>
    </rPh>
    <rPh sb="1" eb="2">
      <t>モウ</t>
    </rPh>
    <rPh sb="2" eb="3">
      <t>ケン</t>
    </rPh>
    <phoneticPr fontId="1"/>
  </si>
  <si>
    <t>二重盲検</t>
    <rPh sb="0" eb="2">
      <t>ニジュウ</t>
    </rPh>
    <rPh sb="2" eb="3">
      <t>モウケン</t>
    </rPh>
    <rPh sb="3" eb="4">
      <t>ケン</t>
    </rPh>
    <phoneticPr fontId="1"/>
  </si>
  <si>
    <t>プラセボの使用</t>
    <rPh sb="5" eb="7">
      <t>シヨウ</t>
    </rPh>
    <phoneticPr fontId="1"/>
  </si>
  <si>
    <t>使用</t>
    <rPh sb="0" eb="2">
      <t>シヨウ</t>
    </rPh>
    <phoneticPr fontId="1"/>
  </si>
  <si>
    <t>Ｆ</t>
    <phoneticPr fontId="1"/>
  </si>
  <si>
    <t>併用薬の使用</t>
    <rPh sb="0" eb="2">
      <t>ヘイヨウ</t>
    </rPh>
    <rPh sb="2" eb="3">
      <t>ヤク</t>
    </rPh>
    <rPh sb="4" eb="6">
      <t>シヨウ</t>
    </rPh>
    <phoneticPr fontId="1"/>
  </si>
  <si>
    <t>同効薬のみ禁止</t>
    <rPh sb="0" eb="1">
      <t>ドウ</t>
    </rPh>
    <rPh sb="1" eb="2">
      <t>コウカ</t>
    </rPh>
    <rPh sb="2" eb="3">
      <t>ヤク</t>
    </rPh>
    <rPh sb="5" eb="7">
      <t>キンシ</t>
    </rPh>
    <phoneticPr fontId="1"/>
  </si>
  <si>
    <t>全面禁止</t>
    <rPh sb="0" eb="2">
      <t>ゼンメン</t>
    </rPh>
    <rPh sb="2" eb="4">
      <t>キンシ</t>
    </rPh>
    <phoneticPr fontId="1"/>
  </si>
  <si>
    <t>内用・外用</t>
    <rPh sb="0" eb="2">
      <t>ナイヨウ</t>
    </rPh>
    <rPh sb="3" eb="5">
      <t>ガイヨウ</t>
    </rPh>
    <phoneticPr fontId="1"/>
  </si>
  <si>
    <t>静注・特殊</t>
    <rPh sb="0" eb="2">
      <t>ジョウチュウ</t>
    </rPh>
    <rPh sb="3" eb="5">
      <t>トクシュ</t>
    </rPh>
    <phoneticPr fontId="1"/>
  </si>
  <si>
    <t>Ｈ</t>
    <phoneticPr fontId="1"/>
  </si>
  <si>
    <t>I</t>
    <phoneticPr fontId="1"/>
  </si>
  <si>
    <t>被験者層</t>
    <rPh sb="0" eb="3">
      <t>ヒケンシャ</t>
    </rPh>
    <rPh sb="3" eb="4">
      <t>ソウ</t>
    </rPh>
    <phoneticPr fontId="1"/>
  </si>
  <si>
    <t>乳児、新生児</t>
    <rPh sb="0" eb="1">
      <t>ニュウ</t>
    </rPh>
    <rPh sb="1" eb="2">
      <t>シンセイジ</t>
    </rPh>
    <rPh sb="3" eb="5">
      <t>シンセイ</t>
    </rPh>
    <rPh sb="5" eb="6">
      <t>ジ</t>
    </rPh>
    <phoneticPr fontId="1"/>
  </si>
  <si>
    <t>１９以下</t>
    <rPh sb="2" eb="4">
      <t>イカ</t>
    </rPh>
    <phoneticPr fontId="1"/>
  </si>
  <si>
    <t>３０以上</t>
    <rPh sb="2" eb="4">
      <t>イジョウ</t>
    </rPh>
    <phoneticPr fontId="1"/>
  </si>
  <si>
    <t>Ｋ</t>
    <phoneticPr fontId="1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</si>
  <si>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1"/>
  </si>
  <si>
    <t>４以下</t>
    <rPh sb="1" eb="3">
      <t>イカ</t>
    </rPh>
    <phoneticPr fontId="1"/>
  </si>
  <si>
    <t>１０以上</t>
    <rPh sb="2" eb="4">
      <t>イジョウ</t>
    </rPh>
    <phoneticPr fontId="1"/>
  </si>
  <si>
    <t>Ｌ</t>
    <phoneticPr fontId="1"/>
  </si>
  <si>
    <t>臨床症状観察項目数</t>
    <rPh sb="0" eb="2">
      <t>リンショウ</t>
    </rPh>
    <rPh sb="2" eb="4">
      <t>ショウジョウ</t>
    </rPh>
    <rPh sb="4" eb="6">
      <t>カンサツ</t>
    </rPh>
    <rPh sb="6" eb="8">
      <t>コウモク</t>
    </rPh>
    <rPh sb="8" eb="9">
      <t>スウ</t>
    </rPh>
    <phoneticPr fontId="1"/>
  </si>
  <si>
    <t>Ｍ</t>
    <phoneticPr fontId="1"/>
  </si>
  <si>
    <t>一般的検査＋非侵襲的機能検査及び画像診断項目数</t>
    <rPh sb="0" eb="3">
      <t>イッパンテキ</t>
    </rPh>
    <rPh sb="3" eb="5">
      <t>ケンサ</t>
    </rPh>
    <rPh sb="6" eb="7">
      <t>ヒ</t>
    </rPh>
    <rPh sb="7" eb="8">
      <t>シン</t>
    </rPh>
    <rPh sb="8" eb="9">
      <t>シュウ</t>
    </rPh>
    <rPh sb="9" eb="10">
      <t>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1"/>
  </si>
  <si>
    <t>４９以下</t>
    <rPh sb="2" eb="4">
      <t>イカ</t>
    </rPh>
    <phoneticPr fontId="1"/>
  </si>
  <si>
    <t>１００以上</t>
    <rPh sb="3" eb="5">
      <t>イジョウ</t>
    </rPh>
    <phoneticPr fontId="1"/>
  </si>
  <si>
    <t>Ｎ</t>
    <phoneticPr fontId="1"/>
  </si>
  <si>
    <t>侵襲的機能検査及び画像診断回数</t>
    <rPh sb="0" eb="1">
      <t>シン</t>
    </rPh>
    <rPh sb="1" eb="2">
      <t>シュウゲキ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1"/>
  </si>
  <si>
    <t>Ｏ</t>
    <phoneticPr fontId="1"/>
  </si>
  <si>
    <t>特殊検査のための検体採取回数</t>
    <rPh sb="0" eb="2">
      <t>トクシュ</t>
    </rPh>
    <rPh sb="2" eb="4">
      <t>ケンサ</t>
    </rPh>
    <rPh sb="8" eb="9">
      <t>ケン</t>
    </rPh>
    <rPh sb="9" eb="10">
      <t>ケンタイ</t>
    </rPh>
    <rPh sb="10" eb="12">
      <t>サイシュ</t>
    </rPh>
    <rPh sb="12" eb="14">
      <t>カイスウ</t>
    </rPh>
    <phoneticPr fontId="1"/>
  </si>
  <si>
    <t>Ｐ</t>
    <phoneticPr fontId="1"/>
  </si>
  <si>
    <t>生検回数</t>
    <rPh sb="0" eb="2">
      <t>セイケン</t>
    </rPh>
    <rPh sb="2" eb="4">
      <t>カイスウ</t>
    </rPh>
    <phoneticPr fontId="1"/>
  </si>
  <si>
    <t>×回数</t>
    <rPh sb="1" eb="3">
      <t>カイスウ</t>
    </rPh>
    <phoneticPr fontId="1"/>
  </si>
  <si>
    <t>Ｑ</t>
    <phoneticPr fontId="1"/>
  </si>
  <si>
    <t>症例発表</t>
    <rPh sb="0" eb="2">
      <t>ショウレイ</t>
    </rPh>
    <rPh sb="2" eb="4">
      <t>ハッピョウ</t>
    </rPh>
    <phoneticPr fontId="1"/>
  </si>
  <si>
    <t>承認申請に使用される文書等の作成</t>
  </si>
  <si>
    <t>３０枚以内</t>
  </si>
  <si>
    <t>３１～５０枚</t>
  </si>
  <si>
    <t>５１枚以上</t>
  </si>
  <si>
    <t>相の種類</t>
    <rPh sb="0" eb="1">
      <t>ソウ</t>
    </rPh>
    <rPh sb="2" eb="4">
      <t>シュルイ</t>
    </rPh>
    <phoneticPr fontId="1"/>
  </si>
  <si>
    <t>Ⅱ相・Ⅲ相</t>
    <rPh sb="1" eb="2">
      <t>ソウ</t>
    </rPh>
    <rPh sb="4" eb="5">
      <t>ソウ</t>
    </rPh>
    <phoneticPr fontId="1"/>
  </si>
  <si>
    <t>Ⅰ相</t>
    <rPh sb="1" eb="2">
      <t>ソウ</t>
    </rPh>
    <phoneticPr fontId="1"/>
  </si>
  <si>
    <t>Ａ</t>
    <phoneticPr fontId="1"/>
  </si>
  <si>
    <t>Ｃ</t>
    <phoneticPr fontId="1"/>
  </si>
  <si>
    <t>Ｊ</t>
    <phoneticPr fontId="1"/>
  </si>
  <si>
    <t>２０～２９</t>
    <phoneticPr fontId="1"/>
  </si>
  <si>
    <t>５～９</t>
    <phoneticPr fontId="1"/>
  </si>
  <si>
    <t>５０～９９</t>
    <phoneticPr fontId="1"/>
  </si>
  <si>
    <t>Ｒ</t>
    <phoneticPr fontId="1"/>
  </si>
  <si>
    <t>Ｓ</t>
    <phoneticPr fontId="1"/>
  </si>
  <si>
    <t>合計ポイント数</t>
    <phoneticPr fontId="1"/>
  </si>
  <si>
    <t>被験者の選出
（適格＋除外基準数）</t>
    <rPh sb="0" eb="3">
      <t>ヒケンシャ</t>
    </rPh>
    <rPh sb="4" eb="6">
      <t>センシュツ</t>
    </rPh>
    <rPh sb="8" eb="10">
      <t>テキカク</t>
    </rPh>
    <rPh sb="11" eb="13">
      <t>ジョガイ</t>
    </rPh>
    <rPh sb="13" eb="15">
      <t>キジュン</t>
    </rPh>
    <rPh sb="15" eb="16">
      <t>スウ</t>
    </rPh>
    <phoneticPr fontId="1"/>
  </si>
  <si>
    <t>小児、成人
（高齢者、肝・腎障害等合併有）</t>
    <rPh sb="0" eb="2">
      <t>ショウニ</t>
    </rPh>
    <rPh sb="3" eb="5">
      <t>セイジン</t>
    </rPh>
    <rPh sb="7" eb="10">
      <t>コウレイシャ</t>
    </rPh>
    <rPh sb="11" eb="12">
      <t>カン</t>
    </rPh>
    <rPh sb="13" eb="14">
      <t>ジン</t>
    </rPh>
    <rPh sb="14" eb="16">
      <t>ショウガイ</t>
    </rPh>
    <rPh sb="16" eb="17">
      <t>トウ</t>
    </rPh>
    <rPh sb="17" eb="19">
      <t>ガッペイ</t>
    </rPh>
    <rPh sb="19" eb="20">
      <t>ア</t>
    </rPh>
    <phoneticPr fontId="1"/>
  </si>
  <si>
    <t>他の適応に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1"/>
  </si>
  <si>
    <t>同一適応に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1"/>
  </si>
  <si>
    <t>同効薬でも
不変使用可</t>
    <rPh sb="0" eb="1">
      <t>ドウ</t>
    </rPh>
    <rPh sb="1" eb="2">
      <t>コウカ</t>
    </rPh>
    <rPh sb="2" eb="3">
      <t>ヤク</t>
    </rPh>
    <rPh sb="6" eb="8">
      <t>フヘン</t>
    </rPh>
    <rPh sb="8" eb="10">
      <t>シヨウ</t>
    </rPh>
    <rPh sb="10" eb="11">
      <t>カ</t>
    </rPh>
    <phoneticPr fontId="1"/>
  </si>
  <si>
    <t>Ⅲ　　　　　　　
（ウエイト×５）</t>
    <phoneticPr fontId="1"/>
  </si>
  <si>
    <t>Ⅱ　　　　　　　　
（ウエイト×３）</t>
    <phoneticPr fontId="1"/>
  </si>
  <si>
    <t>Ⅰ　　　　　　　　　　　　　（ウエイト×１）</t>
    <phoneticPr fontId="1"/>
  </si>
  <si>
    <t>ポ　イ　ン　ト</t>
    <phoneticPr fontId="1"/>
  </si>
  <si>
    <t>該当箇所に○を入力（ダウンリスト有）</t>
    <rPh sb="0" eb="2">
      <t>ガイトウ</t>
    </rPh>
    <rPh sb="2" eb="4">
      <t>カショ</t>
    </rPh>
    <rPh sb="7" eb="9">
      <t>ニュウリョク</t>
    </rPh>
    <rPh sb="16" eb="17">
      <t>ア</t>
    </rPh>
    <phoneticPr fontId="1"/>
  </si>
  <si>
    <t>入力の方法：</t>
    <rPh sb="0" eb="2">
      <t>ニュウリョク</t>
    </rPh>
    <rPh sb="3" eb="5">
      <t>ホウホウ</t>
    </rPh>
    <phoneticPr fontId="1"/>
  </si>
  <si>
    <t>数字を直接入力</t>
    <rPh sb="0" eb="2">
      <t>スウジ</t>
    </rPh>
    <rPh sb="3" eb="5">
      <t>チョクセツ</t>
    </rPh>
    <rPh sb="5" eb="7">
      <t>ニュウリョク</t>
    </rPh>
    <phoneticPr fontId="1"/>
  </si>
  <si>
    <t>【課題名】</t>
    <rPh sb="1" eb="3">
      <t>カダイ</t>
    </rPh>
    <rPh sb="3" eb="4">
      <t>メイ</t>
    </rPh>
    <phoneticPr fontId="1"/>
  </si>
  <si>
    <t>【依頼者名】</t>
    <rPh sb="1" eb="4">
      <t>イライシャ</t>
    </rPh>
    <rPh sb="4" eb="5">
      <t>メイ</t>
    </rPh>
    <phoneticPr fontId="1"/>
  </si>
  <si>
    <t>治験薬の投与期間</t>
    <rPh sb="0" eb="3">
      <t>チケンヤク</t>
    </rPh>
    <rPh sb="4" eb="6">
      <t>トウヨ</t>
    </rPh>
    <rPh sb="6" eb="8">
      <t>キカン</t>
    </rPh>
    <phoneticPr fontId="1"/>
  </si>
  <si>
    <t>調査医薬品の投与経路</t>
    <rPh sb="0" eb="2">
      <t>チョウサ</t>
    </rPh>
    <rPh sb="2" eb="5">
      <t>イヤクヒン</t>
    </rPh>
    <rPh sb="6" eb="8">
      <t>トウヨ</t>
    </rPh>
    <rPh sb="8" eb="10">
      <t>ケイロ</t>
    </rPh>
    <phoneticPr fontId="1"/>
  </si>
  <si>
    <t>調査医薬品の投与期間</t>
    <rPh sb="0" eb="2">
      <t>チョウサ</t>
    </rPh>
    <rPh sb="2" eb="5">
      <t>イヤクヒン</t>
    </rPh>
    <rPh sb="6" eb="8">
      <t>トウヨ</t>
    </rPh>
    <rPh sb="8" eb="10">
      <t>キカン</t>
    </rPh>
    <phoneticPr fontId="1"/>
  </si>
  <si>
    <t>再審査・再評価申請用の文書等の作成</t>
    <rPh sb="0" eb="1">
      <t>サイ</t>
    </rPh>
    <rPh sb="1" eb="3">
      <t>シンサ</t>
    </rPh>
    <rPh sb="4" eb="5">
      <t>サイ</t>
    </rPh>
    <rPh sb="5" eb="7">
      <t>ヒョウカ</t>
    </rPh>
    <rPh sb="7" eb="10">
      <t>シンセイヨウ</t>
    </rPh>
    <phoneticPr fontId="1"/>
  </si>
  <si>
    <t>Ｉ</t>
    <phoneticPr fontId="1"/>
  </si>
  <si>
    <t>研究経費ポイント算出表（治験）</t>
    <rPh sb="0" eb="2">
      <t>ケンキュウ</t>
    </rPh>
    <rPh sb="2" eb="4">
      <t>ケイヒ</t>
    </rPh>
    <rPh sb="8" eb="10">
      <t>サンシュツ</t>
    </rPh>
    <rPh sb="10" eb="11">
      <t>ヒョウ</t>
    </rPh>
    <rPh sb="12" eb="14">
      <t>チケン</t>
    </rPh>
    <phoneticPr fontId="1"/>
  </si>
  <si>
    <t>研究経費ポイント算出表（製造販売後臨床試験）</t>
    <rPh sb="0" eb="2">
      <t>ケンキュウ</t>
    </rPh>
    <rPh sb="2" eb="4">
      <t>ケイヒ</t>
    </rPh>
    <rPh sb="8" eb="10">
      <t>サンシュツ</t>
    </rPh>
    <rPh sb="10" eb="11">
      <t>ヒョウ</t>
    </rPh>
    <rPh sb="12" eb="14">
      <t>セイゾウ</t>
    </rPh>
    <rPh sb="14" eb="16">
      <t>ハンバイ</t>
    </rPh>
    <rPh sb="16" eb="17">
      <t>ゴ</t>
    </rPh>
    <rPh sb="17" eb="19">
      <t>リンショウ</t>
    </rPh>
    <rPh sb="19" eb="21">
      <t>シケン</t>
    </rPh>
    <phoneticPr fontId="1"/>
  </si>
  <si>
    <t>治験薬の投与経路</t>
    <rPh sb="0" eb="2">
      <t>チケン</t>
    </rPh>
    <rPh sb="2" eb="3">
      <t>ヤク</t>
    </rPh>
    <rPh sb="4" eb="6">
      <t>トウヨ</t>
    </rPh>
    <rPh sb="6" eb="8">
      <t>ケイロ</t>
    </rPh>
    <phoneticPr fontId="1"/>
  </si>
  <si>
    <t>対象疾患の重症度</t>
    <rPh sb="0" eb="2">
      <t>タイショウ</t>
    </rPh>
    <rPh sb="2" eb="4">
      <t>シッカン</t>
    </rPh>
    <rPh sb="5" eb="7">
      <t>ジュウショウ</t>
    </rPh>
    <rPh sb="7" eb="8">
      <t>ド</t>
    </rPh>
    <phoneticPr fontId="1"/>
  </si>
  <si>
    <t>個々の製造販売後臨床試験について、要素毎に該当するポイントを求め、そのポイントを合計したものをその試験のポイント数とする。</t>
    <rPh sb="0" eb="2">
      <t>ココ</t>
    </rPh>
    <rPh sb="3" eb="5">
      <t>セイゾウ</t>
    </rPh>
    <rPh sb="5" eb="7">
      <t>ハンバイ</t>
    </rPh>
    <rPh sb="7" eb="8">
      <t>ゴ</t>
    </rPh>
    <rPh sb="8" eb="10">
      <t>リンショウ</t>
    </rPh>
    <rPh sb="10" eb="12">
      <t>シケン</t>
    </rPh>
    <rPh sb="17" eb="19">
      <t>ヨウソ</t>
    </rPh>
    <rPh sb="19" eb="20">
      <t>ゴト</t>
    </rPh>
    <rPh sb="21" eb="23">
      <t>ガイトウ</t>
    </rPh>
    <rPh sb="30" eb="31">
      <t>モト</t>
    </rPh>
    <rPh sb="40" eb="42">
      <t>ゴウケイ</t>
    </rPh>
    <rPh sb="49" eb="51">
      <t>シケン</t>
    </rPh>
    <phoneticPr fontId="1"/>
  </si>
  <si>
    <t xml:space="preserve"> 2. Ｑ及びＲの合計ポイント数</t>
    <rPh sb="5" eb="6">
      <t>オヨ</t>
    </rPh>
    <rPh sb="9" eb="11">
      <t>ゴウケイ</t>
    </rPh>
    <rPh sb="15" eb="16">
      <t>スウ</t>
    </rPh>
    <phoneticPr fontId="1"/>
  </si>
  <si>
    <t xml:space="preserve"> 2. Ｐ及びＱの合計ポイント数</t>
    <rPh sb="5" eb="6">
      <t>オヨ</t>
    </rPh>
    <rPh sb="9" eb="11">
      <t>ゴウケイ</t>
    </rPh>
    <rPh sb="15" eb="16">
      <t>スウ</t>
    </rPh>
    <phoneticPr fontId="1"/>
  </si>
  <si>
    <t>要    素</t>
    <rPh sb="0" eb="1">
      <t>ヨウ</t>
    </rPh>
    <rPh sb="5" eb="6">
      <t>ス</t>
    </rPh>
    <phoneticPr fontId="1"/>
  </si>
  <si>
    <t>係数　：　2.8　（試験の難易度、期間等によっては応相談（～2.6））</t>
    <rPh sb="0" eb="2">
      <t>ケイスウ</t>
    </rPh>
    <rPh sb="10" eb="12">
      <t>シケン</t>
    </rPh>
    <rPh sb="13" eb="16">
      <t>ナンイド</t>
    </rPh>
    <rPh sb="17" eb="19">
      <t>キカン</t>
    </rPh>
    <rPh sb="19" eb="20">
      <t>ナド</t>
    </rPh>
    <rPh sb="25" eb="28">
      <t>オウソウダン</t>
    </rPh>
    <phoneticPr fontId="1"/>
  </si>
  <si>
    <t>研究経費（税別）　：　①合計ポイント数1×係数×6,000円×症例数＝</t>
    <rPh sb="12" eb="14">
      <t>ゴウケイ</t>
    </rPh>
    <rPh sb="18" eb="19">
      <t>スウ</t>
    </rPh>
    <rPh sb="21" eb="23">
      <t>ケイスウ</t>
    </rPh>
    <rPh sb="29" eb="30">
      <t>エン</t>
    </rPh>
    <rPh sb="31" eb="33">
      <t>ショウレイ</t>
    </rPh>
    <rPh sb="33" eb="34">
      <t>スウ</t>
    </rPh>
    <phoneticPr fontId="1"/>
  </si>
  <si>
    <t>契約症例数</t>
    <rPh sb="0" eb="2">
      <t>ケイヤク</t>
    </rPh>
    <rPh sb="2" eb="5">
      <t>ショウレイスウ</t>
    </rPh>
    <phoneticPr fontId="1"/>
  </si>
  <si>
    <t>例</t>
    <rPh sb="0" eb="1">
      <t>レイ</t>
    </rPh>
    <phoneticPr fontId="1"/>
  </si>
  <si>
    <r>
      <t>①　+　②　＝</t>
    </r>
    <r>
      <rPr>
        <sz val="11"/>
        <rFont val="ＭＳ Ｐゴシック"/>
        <family val="3"/>
        <charset val="128"/>
      </rPr>
      <t>　</t>
    </r>
    <phoneticPr fontId="1"/>
  </si>
  <si>
    <t xml:space="preserve"> 1. Ｑ及びＲを除いた合計ポイント数</t>
    <rPh sb="5" eb="6">
      <t>オヨ</t>
    </rPh>
    <rPh sb="9" eb="10">
      <t>ノゾ</t>
    </rPh>
    <rPh sb="12" eb="14">
      <t>ゴウケイ</t>
    </rPh>
    <rPh sb="18" eb="19">
      <t>スウ</t>
    </rPh>
    <phoneticPr fontId="1"/>
  </si>
  <si>
    <t>　　　　　　　②合計ポイント数2×係数×6,000円＝</t>
    <rPh sb="8" eb="10">
      <t>ゴウケイ</t>
    </rPh>
    <rPh sb="14" eb="15">
      <t>スウ</t>
    </rPh>
    <rPh sb="17" eb="19">
      <t>ケイスウ</t>
    </rPh>
    <rPh sb="25" eb="26">
      <t>エン</t>
    </rPh>
    <phoneticPr fontId="1"/>
  </si>
  <si>
    <t>　×回数</t>
    <rPh sb="2" eb="4">
      <t>カイスウ</t>
    </rPh>
    <phoneticPr fontId="1"/>
  </si>
  <si>
    <t>研究経費（税別）　：　①合計ポイント数1×係数×0.8×6,000円×症例数＝</t>
    <rPh sb="12" eb="14">
      <t>ゴウケイ</t>
    </rPh>
    <rPh sb="18" eb="19">
      <t>スウ</t>
    </rPh>
    <rPh sb="21" eb="23">
      <t>ケイスウ</t>
    </rPh>
    <rPh sb="33" eb="34">
      <t>エン</t>
    </rPh>
    <rPh sb="35" eb="37">
      <t>ショウレイ</t>
    </rPh>
    <rPh sb="37" eb="38">
      <t>スウ</t>
    </rPh>
    <phoneticPr fontId="1"/>
  </si>
  <si>
    <t>　　　　　　　②合計ポイント数2×係数×0.8×6,000円＝</t>
    <rPh sb="8" eb="10">
      <t>ゴウケイ</t>
    </rPh>
    <rPh sb="14" eb="15">
      <t>スウ</t>
    </rPh>
    <rPh sb="17" eb="19">
      <t>ケイスウ</t>
    </rPh>
    <rPh sb="29" eb="30">
      <t>エン</t>
    </rPh>
    <phoneticPr fontId="1"/>
  </si>
  <si>
    <t xml:space="preserve"> 1. Ｐ及びＱを除いた合計ポイント数</t>
    <rPh sb="5" eb="6">
      <t>オヨ</t>
    </rPh>
    <rPh sb="9" eb="10">
      <t>ノゾ</t>
    </rPh>
    <rPh sb="12" eb="14">
      <t>ゴウケイ</t>
    </rPh>
    <rPh sb="18" eb="19">
      <t>スウ</t>
    </rPh>
    <phoneticPr fontId="1"/>
  </si>
  <si>
    <t>２５～５２週</t>
    <rPh sb="5" eb="6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</si>
</sst>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/>
    <xf numFmtId="0" fontId="3" fillId="0" borderId="0" xfId="0" applyNumberFormat="1" applyFont="1" applyAlignment="1">
      <alignment horizontal="left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1" applyFont="1"/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 shrinkToFit="1"/>
    </xf>
    <xf numFmtId="0" fontId="3" fillId="0" borderId="0" xfId="1" applyFont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1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1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5" xfId="0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0" xfId="1" applyNumberFormat="1" applyFont="1" applyAlignment="1">
      <alignment horizontal="center"/>
    </xf>
    <xf numFmtId="176" fontId="3" fillId="0" borderId="39" xfId="1" applyNumberFormat="1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0" fillId="0" borderId="0" xfId="1" applyFont="1" applyAlignment="1">
      <alignment horizontal="center"/>
    </xf>
    <xf numFmtId="176" fontId="3" fillId="0" borderId="17" xfId="1" applyNumberFormat="1" applyFont="1" applyFill="1" applyBorder="1" applyAlignment="1">
      <alignment horizontal="center"/>
    </xf>
    <xf numFmtId="0" fontId="0" fillId="0" borderId="0" xfId="1" applyNumberFormat="1" applyFont="1" applyAlignment="1">
      <alignment horizontal="center" vertical="center"/>
    </xf>
    <xf numFmtId="0" fontId="3" fillId="3" borderId="23" xfId="1" applyNumberFormat="1" applyFont="1" applyFill="1" applyBorder="1" applyAlignment="1">
      <alignment horizontal="center" vertical="center" wrapText="1"/>
    </xf>
    <xf numFmtId="0" fontId="3" fillId="3" borderId="2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left" vertical="center" wrapText="1"/>
    </xf>
    <xf numFmtId="0" fontId="0" fillId="0" borderId="47" xfId="1" applyNumberFormat="1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311D00E-F623-4A5C-B153-43C5D7C8D720}" diskRevisions="1" revisionId="7" version="11">
  <header guid="{D311D00E-F623-4A5C-B153-43C5D7C8D720}" dateTime="2018-05-25T12:58:22" maxSheetId="3" userName="chlken08" r:id="rId1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F5705DB-A523-49DA-97CA-D55528D0B0A2}" action="delete"/>
  <rcv guid="{EF5705DB-A523-49DA-97CA-D55528D0B0A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opLeftCell="A25" zoomScale="80" zoomScaleNormal="80" workbookViewId="0">
      <selection activeCell="K19" sqref="K19"/>
    </sheetView>
  </sheetViews>
  <sheetFormatPr defaultColWidth="9" defaultRowHeight="13.5" x14ac:dyDescent="0.15"/>
  <cols>
    <col min="1" max="1" width="2.875" style="6" bestFit="1" customWidth="1"/>
    <col min="2" max="2" width="22.625" style="26" customWidth="1"/>
    <col min="3" max="3" width="6.75" style="6" customWidth="1"/>
    <col min="4" max="4" width="13.125" style="25" customWidth="1"/>
    <col min="5" max="5" width="6.25" style="6" customWidth="1"/>
    <col min="6" max="6" width="13.75" style="25" customWidth="1"/>
    <col min="7" max="7" width="6.25" style="6" customWidth="1"/>
    <col min="8" max="8" width="13.25" style="25" customWidth="1"/>
    <col min="9" max="9" width="6.25" style="6" customWidth="1"/>
    <col min="10" max="10" width="8.625" style="25" customWidth="1"/>
    <col min="11" max="11" width="76.25" style="74" customWidth="1"/>
    <col min="12" max="16384" width="9" style="25"/>
  </cols>
  <sheetData>
    <row r="1" spans="1:11" s="4" customFormat="1" ht="24.75" customHeight="1" x14ac:dyDescent="0.15">
      <c r="A1" s="2"/>
      <c r="B1" s="110" t="s">
        <v>92</v>
      </c>
      <c r="C1" s="110"/>
      <c r="D1" s="110"/>
      <c r="E1" s="110"/>
      <c r="F1" s="110"/>
      <c r="G1" s="110"/>
      <c r="H1" s="110"/>
      <c r="I1" s="110"/>
      <c r="J1" s="110"/>
      <c r="K1" s="70"/>
    </row>
    <row r="2" spans="1:11" s="4" customFormat="1" ht="25.5" customHeight="1" x14ac:dyDescent="0.15">
      <c r="A2" s="97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70"/>
    </row>
    <row r="3" spans="1:11" s="4" customFormat="1" ht="25.5" customHeight="1" x14ac:dyDescent="0.15">
      <c r="A3" s="43" t="s">
        <v>86</v>
      </c>
      <c r="B3" s="3"/>
      <c r="C3" s="1"/>
      <c r="E3" s="2"/>
      <c r="G3" s="2"/>
      <c r="I3" s="2"/>
      <c r="K3" s="70"/>
    </row>
    <row r="4" spans="1:11" s="8" customFormat="1" ht="17.25" customHeight="1" x14ac:dyDescent="0.15">
      <c r="A4" s="60" t="s">
        <v>15</v>
      </c>
      <c r="B4" s="59"/>
      <c r="C4" s="6"/>
      <c r="D4" s="7"/>
      <c r="E4" s="7"/>
      <c r="G4" s="6"/>
      <c r="I4" s="6"/>
      <c r="K4" s="71"/>
    </row>
    <row r="5" spans="1:11" s="8" customFormat="1" ht="3.75" customHeight="1" x14ac:dyDescent="0.15">
      <c r="A5" s="29"/>
      <c r="B5" s="5"/>
      <c r="C5" s="6"/>
      <c r="D5" s="7"/>
      <c r="E5" s="7"/>
      <c r="G5" s="6"/>
      <c r="I5" s="6"/>
      <c r="K5" s="71"/>
    </row>
    <row r="6" spans="1:11" s="8" customFormat="1" ht="17.25" customHeight="1" x14ac:dyDescent="0.15">
      <c r="A6" s="29"/>
      <c r="B6" s="56" t="s">
        <v>83</v>
      </c>
      <c r="C6" s="54"/>
      <c r="D6" s="57" t="s">
        <v>82</v>
      </c>
      <c r="E6" s="7"/>
      <c r="G6" s="55"/>
      <c r="H6" s="58" t="s">
        <v>84</v>
      </c>
      <c r="I6" s="6"/>
      <c r="K6" s="71"/>
    </row>
    <row r="7" spans="1:11" s="13" customFormat="1" ht="6.75" customHeight="1" thickBot="1" x14ac:dyDescent="0.2">
      <c r="A7" s="9"/>
      <c r="B7" s="10"/>
      <c r="C7" s="11"/>
      <c r="D7" s="12"/>
      <c r="E7" s="12"/>
      <c r="G7" s="11"/>
      <c r="I7" s="11"/>
      <c r="K7" s="72"/>
    </row>
    <row r="8" spans="1:11" s="8" customFormat="1" ht="17.25" customHeight="1" x14ac:dyDescent="0.15">
      <c r="A8" s="119" t="s">
        <v>99</v>
      </c>
      <c r="B8" s="120"/>
      <c r="C8" s="117" t="s">
        <v>14</v>
      </c>
      <c r="D8" s="111" t="s">
        <v>81</v>
      </c>
      <c r="E8" s="112"/>
      <c r="F8" s="112"/>
      <c r="G8" s="112"/>
      <c r="H8" s="112"/>
      <c r="I8" s="112"/>
      <c r="J8" s="113"/>
      <c r="K8" s="71"/>
    </row>
    <row r="9" spans="1:11" s="15" customFormat="1" ht="30" customHeight="1" thickBot="1" x14ac:dyDescent="0.2">
      <c r="A9" s="121"/>
      <c r="B9" s="122"/>
      <c r="C9" s="118"/>
      <c r="D9" s="114" t="s">
        <v>80</v>
      </c>
      <c r="E9" s="115"/>
      <c r="F9" s="116" t="s">
        <v>79</v>
      </c>
      <c r="G9" s="115"/>
      <c r="H9" s="116" t="s">
        <v>78</v>
      </c>
      <c r="I9" s="115"/>
      <c r="J9" s="14" t="s">
        <v>3</v>
      </c>
      <c r="K9" s="73"/>
    </row>
    <row r="10" spans="1:11" s="4" customFormat="1" ht="21" customHeight="1" x14ac:dyDescent="0.15">
      <c r="A10" s="16" t="s">
        <v>64</v>
      </c>
      <c r="B10" s="85" t="s">
        <v>95</v>
      </c>
      <c r="C10" s="17">
        <v>2</v>
      </c>
      <c r="D10" s="46" t="s">
        <v>4</v>
      </c>
      <c r="E10" s="41"/>
      <c r="F10" s="39" t="s">
        <v>5</v>
      </c>
      <c r="G10" s="41"/>
      <c r="H10" s="53" t="s">
        <v>16</v>
      </c>
      <c r="I10" s="64"/>
      <c r="J10" s="68">
        <f>IF(E10="○",C10*1,IF(G10="○",C10*3,IF(I10="○",C10*5,0)))</f>
        <v>0</v>
      </c>
      <c r="K10" s="75"/>
    </row>
    <row r="11" spans="1:11" s="4" customFormat="1" ht="21" customHeight="1" x14ac:dyDescent="0.15">
      <c r="A11" s="19" t="s">
        <v>0</v>
      </c>
      <c r="B11" s="20" t="s">
        <v>2</v>
      </c>
      <c r="C11" s="21">
        <v>1</v>
      </c>
      <c r="D11" s="47" t="s">
        <v>6</v>
      </c>
      <c r="E11" s="45"/>
      <c r="F11" s="40" t="s">
        <v>7</v>
      </c>
      <c r="G11" s="61"/>
      <c r="H11" s="94"/>
      <c r="I11" s="95"/>
      <c r="J11" s="22">
        <f>IF(E11="○",C11*1,IF(G11="○",C11*3,0))</f>
        <v>0</v>
      </c>
      <c r="K11" s="75"/>
    </row>
    <row r="12" spans="1:11" s="4" customFormat="1" ht="24.75" customHeight="1" x14ac:dyDescent="0.15">
      <c r="A12" s="81" t="s">
        <v>65</v>
      </c>
      <c r="B12" s="23" t="s">
        <v>17</v>
      </c>
      <c r="C12" s="24">
        <v>1</v>
      </c>
      <c r="D12" s="82" t="s">
        <v>75</v>
      </c>
      <c r="E12" s="45"/>
      <c r="F12" s="49" t="s">
        <v>76</v>
      </c>
      <c r="G12" s="42"/>
      <c r="H12" s="28" t="s">
        <v>18</v>
      </c>
      <c r="I12" s="61"/>
      <c r="J12" s="18">
        <f>IF(E12="○",C12*1,IF(G12="○",C12*3,IF(I12="○",C12*5,0)))</f>
        <v>0</v>
      </c>
      <c r="K12" s="75"/>
    </row>
    <row r="13" spans="1:11" s="4" customFormat="1" ht="21" customHeight="1" x14ac:dyDescent="0.15">
      <c r="A13" s="19" t="s">
        <v>19</v>
      </c>
      <c r="B13" s="20" t="s">
        <v>20</v>
      </c>
      <c r="C13" s="21">
        <v>2</v>
      </c>
      <c r="D13" s="47" t="s">
        <v>21</v>
      </c>
      <c r="E13" s="61"/>
      <c r="F13" s="40" t="s">
        <v>22</v>
      </c>
      <c r="G13" s="42"/>
      <c r="H13" s="27" t="s">
        <v>23</v>
      </c>
      <c r="I13" s="45"/>
      <c r="J13" s="18">
        <f>IF(E13="○",C13*1,IF(G13="○",C13*3,IF(I13="○",C13*5,0)))</f>
        <v>0</v>
      </c>
      <c r="K13" s="75"/>
    </row>
    <row r="14" spans="1:11" s="4" customFormat="1" ht="21" customHeight="1" x14ac:dyDescent="0.15">
      <c r="A14" s="81" t="s">
        <v>9</v>
      </c>
      <c r="B14" s="23" t="s">
        <v>24</v>
      </c>
      <c r="C14" s="24">
        <v>3</v>
      </c>
      <c r="D14" s="47" t="s">
        <v>25</v>
      </c>
      <c r="E14" s="45"/>
      <c r="F14" s="94"/>
      <c r="G14" s="96"/>
      <c r="H14" s="96"/>
      <c r="I14" s="95"/>
      <c r="J14" s="22">
        <f>IF(E14="○",C14*1,0)</f>
        <v>0</v>
      </c>
      <c r="K14" s="75"/>
    </row>
    <row r="15" spans="1:11" s="4" customFormat="1" ht="27.75" customHeight="1" x14ac:dyDescent="0.15">
      <c r="A15" s="81" t="s">
        <v>26</v>
      </c>
      <c r="B15" s="23" t="s">
        <v>27</v>
      </c>
      <c r="C15" s="24">
        <v>1</v>
      </c>
      <c r="D15" s="82" t="s">
        <v>77</v>
      </c>
      <c r="E15" s="45"/>
      <c r="F15" s="49" t="s">
        <v>28</v>
      </c>
      <c r="G15" s="62"/>
      <c r="H15" s="27" t="s">
        <v>29</v>
      </c>
      <c r="I15" s="45"/>
      <c r="J15" s="18">
        <f>IF(E15="○",C15*1,IF(G15="○",C15*3,IF(I15="○",C15*5,0)))</f>
        <v>0</v>
      </c>
      <c r="K15" s="75"/>
    </row>
    <row r="16" spans="1:11" s="4" customFormat="1" ht="21" customHeight="1" x14ac:dyDescent="0.15">
      <c r="A16" s="81" t="s">
        <v>1</v>
      </c>
      <c r="B16" s="65" t="s">
        <v>94</v>
      </c>
      <c r="C16" s="24">
        <v>1</v>
      </c>
      <c r="D16" s="47" t="s">
        <v>30</v>
      </c>
      <c r="E16" s="61"/>
      <c r="F16" s="40" t="s">
        <v>8</v>
      </c>
      <c r="G16" s="42"/>
      <c r="H16" s="66" t="s">
        <v>31</v>
      </c>
      <c r="I16" s="61"/>
      <c r="J16" s="67">
        <f>IF(E16="○",C16*1,IF(G16="○",C16*3,IF(I16="○",C16*5,0)))</f>
        <v>0</v>
      </c>
      <c r="K16" s="75"/>
    </row>
    <row r="17" spans="1:11" s="4" customFormat="1" ht="21" customHeight="1" x14ac:dyDescent="0.15">
      <c r="A17" s="90" t="s">
        <v>32</v>
      </c>
      <c r="B17" s="91" t="s">
        <v>87</v>
      </c>
      <c r="C17" s="21">
        <v>3</v>
      </c>
      <c r="D17" s="47" t="s">
        <v>11</v>
      </c>
      <c r="E17" s="61"/>
      <c r="F17" s="40" t="s">
        <v>12</v>
      </c>
      <c r="G17" s="42"/>
      <c r="H17" s="93" t="s">
        <v>111</v>
      </c>
      <c r="I17" s="45"/>
      <c r="J17" s="18">
        <f t="shared" ref="J17:J22" si="0">IF(E17="○",C17*1,IF(G17="○",C17*3,IF(I17="○",C17*5,0)))</f>
        <v>0</v>
      </c>
      <c r="K17" s="75"/>
    </row>
    <row r="18" spans="1:11" s="4" customFormat="1" ht="31.5" customHeight="1" x14ac:dyDescent="0.15">
      <c r="A18" s="19" t="s">
        <v>33</v>
      </c>
      <c r="B18" s="20" t="s">
        <v>34</v>
      </c>
      <c r="C18" s="21">
        <v>1</v>
      </c>
      <c r="D18" s="47" t="s">
        <v>10</v>
      </c>
      <c r="E18" s="61"/>
      <c r="F18" s="89" t="s">
        <v>74</v>
      </c>
      <c r="G18" s="62"/>
      <c r="H18" s="28" t="s">
        <v>35</v>
      </c>
      <c r="I18" s="45"/>
      <c r="J18" s="67">
        <f t="shared" si="0"/>
        <v>0</v>
      </c>
      <c r="K18" s="75"/>
    </row>
    <row r="19" spans="1:11" s="4" customFormat="1" ht="30" customHeight="1" x14ac:dyDescent="0.15">
      <c r="A19" s="19" t="s">
        <v>66</v>
      </c>
      <c r="B19" s="48" t="s">
        <v>73</v>
      </c>
      <c r="C19" s="21">
        <v>1</v>
      </c>
      <c r="D19" s="47" t="s">
        <v>36</v>
      </c>
      <c r="E19" s="45"/>
      <c r="F19" s="40" t="s">
        <v>67</v>
      </c>
      <c r="G19" s="62"/>
      <c r="H19" s="27" t="s">
        <v>37</v>
      </c>
      <c r="I19" s="45"/>
      <c r="J19" s="18">
        <f t="shared" si="0"/>
        <v>0</v>
      </c>
      <c r="K19" s="75"/>
    </row>
    <row r="20" spans="1:11" s="4" customFormat="1" ht="30" customHeight="1" x14ac:dyDescent="0.15">
      <c r="A20" s="19" t="s">
        <v>38</v>
      </c>
      <c r="B20" s="48" t="s">
        <v>39</v>
      </c>
      <c r="C20" s="21">
        <v>2</v>
      </c>
      <c r="D20" s="47" t="s">
        <v>40</v>
      </c>
      <c r="E20" s="45"/>
      <c r="F20" s="40" t="s">
        <v>68</v>
      </c>
      <c r="G20" s="42"/>
      <c r="H20" s="27" t="s">
        <v>41</v>
      </c>
      <c r="I20" s="61"/>
      <c r="J20" s="67">
        <f t="shared" si="0"/>
        <v>0</v>
      </c>
      <c r="K20" s="75"/>
    </row>
    <row r="21" spans="1:11" s="4" customFormat="1" ht="20.25" customHeight="1" x14ac:dyDescent="0.15">
      <c r="A21" s="19" t="s">
        <v>42</v>
      </c>
      <c r="B21" s="20" t="s">
        <v>43</v>
      </c>
      <c r="C21" s="21">
        <v>1</v>
      </c>
      <c r="D21" s="47" t="s">
        <v>40</v>
      </c>
      <c r="E21" s="61"/>
      <c r="F21" s="40" t="s">
        <v>68</v>
      </c>
      <c r="G21" s="42"/>
      <c r="H21" s="27" t="s">
        <v>41</v>
      </c>
      <c r="I21" s="45"/>
      <c r="J21" s="18">
        <f t="shared" si="0"/>
        <v>0</v>
      </c>
      <c r="K21" s="75"/>
    </row>
    <row r="22" spans="1:11" s="4" customFormat="1" ht="30" customHeight="1" x14ac:dyDescent="0.15">
      <c r="A22" s="19" t="s">
        <v>44</v>
      </c>
      <c r="B22" s="86" t="s">
        <v>45</v>
      </c>
      <c r="C22" s="21">
        <v>1</v>
      </c>
      <c r="D22" s="47" t="s">
        <v>46</v>
      </c>
      <c r="E22" s="61"/>
      <c r="F22" s="40" t="s">
        <v>69</v>
      </c>
      <c r="G22" s="42"/>
      <c r="H22" s="27" t="s">
        <v>47</v>
      </c>
      <c r="I22" s="45"/>
      <c r="J22" s="18">
        <f t="shared" si="0"/>
        <v>0</v>
      </c>
      <c r="K22" s="75"/>
    </row>
    <row r="23" spans="1:11" s="4" customFormat="1" ht="30" customHeight="1" x14ac:dyDescent="0.15">
      <c r="A23" s="19" t="s">
        <v>48</v>
      </c>
      <c r="B23" s="20" t="s">
        <v>49</v>
      </c>
      <c r="C23" s="21">
        <v>3</v>
      </c>
      <c r="D23" s="44" t="s">
        <v>54</v>
      </c>
      <c r="E23" s="63"/>
      <c r="F23" s="94"/>
      <c r="G23" s="96"/>
      <c r="H23" s="96"/>
      <c r="I23" s="95"/>
      <c r="J23" s="69">
        <f>E23*C23</f>
        <v>0</v>
      </c>
      <c r="K23" s="75"/>
    </row>
    <row r="24" spans="1:11" s="4" customFormat="1" ht="30" customHeight="1" x14ac:dyDescent="0.15">
      <c r="A24" s="19" t="s">
        <v>50</v>
      </c>
      <c r="B24" s="20" t="s">
        <v>51</v>
      </c>
      <c r="C24" s="21">
        <v>2</v>
      </c>
      <c r="D24" s="44" t="s">
        <v>54</v>
      </c>
      <c r="E24" s="50"/>
      <c r="F24" s="94"/>
      <c r="G24" s="96"/>
      <c r="H24" s="96"/>
      <c r="I24" s="95"/>
      <c r="J24" s="22">
        <f>E24*C24</f>
        <v>0</v>
      </c>
      <c r="K24" s="75"/>
    </row>
    <row r="25" spans="1:11" s="4" customFormat="1" ht="21" customHeight="1" x14ac:dyDescent="0.15">
      <c r="A25" s="19" t="s">
        <v>52</v>
      </c>
      <c r="B25" s="20" t="s">
        <v>53</v>
      </c>
      <c r="C25" s="21">
        <v>5</v>
      </c>
      <c r="D25" s="44" t="s">
        <v>54</v>
      </c>
      <c r="E25" s="50"/>
      <c r="F25" s="94"/>
      <c r="G25" s="96"/>
      <c r="H25" s="96"/>
      <c r="I25" s="95"/>
      <c r="J25" s="22">
        <f>E25*C25</f>
        <v>0</v>
      </c>
      <c r="K25" s="76"/>
    </row>
    <row r="26" spans="1:11" s="4" customFormat="1" ht="20.25" customHeight="1" x14ac:dyDescent="0.15">
      <c r="A26" s="19" t="s">
        <v>55</v>
      </c>
      <c r="B26" s="20" t="s">
        <v>56</v>
      </c>
      <c r="C26" s="21">
        <v>7</v>
      </c>
      <c r="D26" s="47" t="s">
        <v>13</v>
      </c>
      <c r="E26" s="50"/>
      <c r="F26" s="94"/>
      <c r="G26" s="96"/>
      <c r="H26" s="96"/>
      <c r="I26" s="95"/>
      <c r="J26" s="22">
        <f>E26*C26</f>
        <v>0</v>
      </c>
      <c r="K26" s="76"/>
    </row>
    <row r="27" spans="1:11" s="4" customFormat="1" ht="30" customHeight="1" x14ac:dyDescent="0.15">
      <c r="A27" s="19" t="s">
        <v>70</v>
      </c>
      <c r="B27" s="20" t="s">
        <v>57</v>
      </c>
      <c r="C27" s="21">
        <v>5</v>
      </c>
      <c r="D27" s="47" t="s">
        <v>58</v>
      </c>
      <c r="E27" s="45"/>
      <c r="F27" s="40" t="s">
        <v>59</v>
      </c>
      <c r="G27" s="42"/>
      <c r="H27" s="27" t="s">
        <v>60</v>
      </c>
      <c r="I27" s="45"/>
      <c r="J27" s="67">
        <f>IF(E27="○",C27*1,IF(G27="○",C27*3,IF(I27="○",C27*5,0)))</f>
        <v>0</v>
      </c>
      <c r="K27" s="76"/>
    </row>
    <row r="28" spans="1:11" s="4" customFormat="1" ht="20.25" customHeight="1" x14ac:dyDescent="0.15">
      <c r="A28" s="31" t="s">
        <v>71</v>
      </c>
      <c r="B28" s="32" t="s">
        <v>61</v>
      </c>
      <c r="C28" s="33">
        <v>2</v>
      </c>
      <c r="D28" s="47" t="s">
        <v>62</v>
      </c>
      <c r="E28" s="61"/>
      <c r="F28" s="40" t="s">
        <v>63</v>
      </c>
      <c r="G28" s="45"/>
      <c r="H28" s="94"/>
      <c r="I28" s="95"/>
      <c r="J28" s="22">
        <f>IF(E28="○",C28*1,IF(G28="○",C28*3,0))</f>
        <v>0</v>
      </c>
      <c r="K28" s="75"/>
    </row>
    <row r="29" spans="1:11" s="4" customFormat="1" ht="21" customHeight="1" x14ac:dyDescent="0.15">
      <c r="A29" s="101" t="s">
        <v>72</v>
      </c>
      <c r="B29" s="102"/>
      <c r="C29" s="105"/>
      <c r="D29" s="107" t="s">
        <v>105</v>
      </c>
      <c r="E29" s="108"/>
      <c r="F29" s="108"/>
      <c r="G29" s="108"/>
      <c r="H29" s="108"/>
      <c r="I29" s="109"/>
      <c r="J29" s="30">
        <f>SUM(J10:J25,J28)</f>
        <v>0</v>
      </c>
      <c r="K29" s="70"/>
    </row>
    <row r="30" spans="1:11" s="4" customFormat="1" ht="21" customHeight="1" thickBot="1" x14ac:dyDescent="0.2">
      <c r="A30" s="103"/>
      <c r="B30" s="104"/>
      <c r="C30" s="106"/>
      <c r="D30" s="98" t="s">
        <v>97</v>
      </c>
      <c r="E30" s="99"/>
      <c r="F30" s="99"/>
      <c r="G30" s="99"/>
      <c r="H30" s="99"/>
      <c r="I30" s="100"/>
      <c r="J30" s="14">
        <f>J26+J27</f>
        <v>0</v>
      </c>
      <c r="K30" s="70"/>
    </row>
    <row r="31" spans="1:11" s="4" customFormat="1" ht="24" customHeight="1" thickBot="1" x14ac:dyDescent="0.2">
      <c r="A31" s="103" t="s">
        <v>102</v>
      </c>
      <c r="B31" s="104"/>
      <c r="C31" s="83"/>
      <c r="D31" s="125"/>
      <c r="E31" s="126"/>
      <c r="F31" s="126"/>
      <c r="G31" s="126"/>
      <c r="H31" s="127" t="s">
        <v>103</v>
      </c>
      <c r="I31" s="128"/>
      <c r="J31" s="88"/>
      <c r="K31" s="76"/>
    </row>
    <row r="32" spans="1:11" ht="15" customHeight="1" x14ac:dyDescent="0.15">
      <c r="D32" s="34"/>
      <c r="E32" s="51"/>
      <c r="F32" s="34"/>
      <c r="G32" s="51"/>
      <c r="H32" s="34"/>
      <c r="I32" s="51"/>
    </row>
    <row r="33" spans="2:10" ht="18.75" customHeight="1" x14ac:dyDescent="0.15">
      <c r="B33" s="131" t="s">
        <v>100</v>
      </c>
      <c r="C33" s="131"/>
      <c r="D33" s="131"/>
      <c r="E33" s="131"/>
      <c r="F33" s="131"/>
      <c r="G33" s="131"/>
      <c r="H33" s="132"/>
      <c r="I33" s="133"/>
    </row>
    <row r="34" spans="2:10" ht="18.75" customHeight="1" x14ac:dyDescent="0.15">
      <c r="B34" s="129" t="s">
        <v>101</v>
      </c>
      <c r="C34" s="129"/>
      <c r="D34" s="129"/>
      <c r="E34" s="129"/>
      <c r="F34" s="129"/>
      <c r="G34" s="129"/>
      <c r="H34" s="130">
        <f>J29*H33*6000*D31</f>
        <v>0</v>
      </c>
      <c r="I34" s="130"/>
      <c r="J34"/>
    </row>
    <row r="35" spans="2:10" ht="18.75" customHeight="1" x14ac:dyDescent="0.15">
      <c r="B35" s="129" t="s">
        <v>106</v>
      </c>
      <c r="C35" s="129"/>
      <c r="D35" s="129"/>
      <c r="E35" s="129"/>
      <c r="F35" s="129"/>
      <c r="G35" s="129"/>
      <c r="H35" s="130">
        <f>J30*H33*6000</f>
        <v>0</v>
      </c>
      <c r="I35" s="130"/>
      <c r="J35"/>
    </row>
    <row r="36" spans="2:10" ht="18.75" customHeight="1" thickBot="1" x14ac:dyDescent="0.2">
      <c r="B36" s="123" t="s">
        <v>104</v>
      </c>
      <c r="C36" s="123"/>
      <c r="D36" s="123"/>
      <c r="E36" s="123"/>
      <c r="F36" s="123"/>
      <c r="G36" s="123"/>
      <c r="H36" s="124">
        <f>H34+H35</f>
        <v>0</v>
      </c>
      <c r="I36" s="124"/>
    </row>
    <row r="37" spans="2:10" ht="14.25" thickTop="1" x14ac:dyDescent="0.15">
      <c r="B37" s="35"/>
      <c r="C37" s="35"/>
      <c r="D37" s="35"/>
      <c r="E37" s="52"/>
      <c r="F37" s="35"/>
      <c r="G37" s="38"/>
      <c r="H37" s="35"/>
      <c r="I37" s="38"/>
    </row>
    <row r="38" spans="2:10" x14ac:dyDescent="0.15">
      <c r="B38" s="35"/>
      <c r="C38" s="35"/>
      <c r="D38" s="35"/>
      <c r="E38" s="38"/>
      <c r="F38" s="35"/>
      <c r="G38" s="38"/>
      <c r="H38" s="35"/>
      <c r="I38" s="38"/>
    </row>
    <row r="39" spans="2:10" x14ac:dyDescent="0.15">
      <c r="B39" s="36"/>
      <c r="C39" s="35"/>
      <c r="D39" s="35"/>
      <c r="E39" s="38"/>
      <c r="F39" s="35"/>
      <c r="G39" s="38"/>
      <c r="H39" s="35"/>
      <c r="I39" s="38"/>
    </row>
    <row r="40" spans="2:10" x14ac:dyDescent="0.15">
      <c r="B40" s="37"/>
      <c r="C40" s="35"/>
      <c r="D40" s="35"/>
      <c r="E40" s="38"/>
      <c r="F40" s="35"/>
      <c r="G40" s="38"/>
      <c r="H40" s="35"/>
      <c r="I40" s="38"/>
    </row>
    <row r="41" spans="2:10" x14ac:dyDescent="0.15">
      <c r="B41" s="36"/>
      <c r="C41" s="35"/>
      <c r="F41" s="35"/>
      <c r="G41" s="38"/>
      <c r="H41" s="35"/>
      <c r="I41" s="38"/>
    </row>
    <row r="42" spans="2:10" x14ac:dyDescent="0.15">
      <c r="B42" s="36"/>
      <c r="C42" s="35"/>
      <c r="D42" s="35"/>
      <c r="E42" s="38"/>
      <c r="F42" s="35"/>
      <c r="G42" s="38"/>
      <c r="H42" s="35"/>
      <c r="I42" s="38"/>
    </row>
    <row r="43" spans="2:10" x14ac:dyDescent="0.15">
      <c r="B43" s="35"/>
      <c r="C43" s="35"/>
      <c r="D43" s="35"/>
      <c r="E43" s="38"/>
      <c r="F43" s="35"/>
      <c r="G43" s="38"/>
      <c r="H43" s="35"/>
      <c r="I43" s="38"/>
    </row>
    <row r="44" spans="2:10" x14ac:dyDescent="0.15">
      <c r="B44" s="35"/>
      <c r="C44" s="35"/>
      <c r="D44" s="35"/>
      <c r="E44" s="38"/>
      <c r="F44" s="35"/>
      <c r="G44" s="38"/>
      <c r="H44" s="35"/>
      <c r="I44" s="38"/>
    </row>
    <row r="45" spans="2:10" x14ac:dyDescent="0.15">
      <c r="B45" s="35"/>
      <c r="C45" s="25"/>
    </row>
    <row r="46" spans="2:10" x14ac:dyDescent="0.15">
      <c r="B46" s="25"/>
      <c r="C46" s="25"/>
    </row>
    <row r="47" spans="2:10" x14ac:dyDescent="0.15">
      <c r="B47" s="25"/>
      <c r="C47" s="25"/>
    </row>
    <row r="48" spans="2:10" x14ac:dyDescent="0.15">
      <c r="B48" s="25"/>
      <c r="C48" s="25"/>
    </row>
    <row r="49" spans="2:3" x14ac:dyDescent="0.15">
      <c r="B49" s="25"/>
      <c r="C49" s="25"/>
    </row>
    <row r="50" spans="2:3" x14ac:dyDescent="0.15">
      <c r="B50" s="25"/>
      <c r="C50" s="25"/>
    </row>
    <row r="51" spans="2:3" x14ac:dyDescent="0.15">
      <c r="B51" s="25"/>
      <c r="C51" s="25"/>
    </row>
    <row r="52" spans="2:3" x14ac:dyDescent="0.15">
      <c r="B52" s="25"/>
      <c r="C52" s="25"/>
    </row>
    <row r="53" spans="2:3" x14ac:dyDescent="0.15">
      <c r="B53" s="25"/>
      <c r="C53" s="25"/>
    </row>
    <row r="54" spans="2:3" x14ac:dyDescent="0.15">
      <c r="B54" s="25"/>
      <c r="C54" s="25"/>
    </row>
    <row r="55" spans="2:3" x14ac:dyDescent="0.15">
      <c r="B55" s="25"/>
      <c r="C55" s="25"/>
    </row>
    <row r="56" spans="2:3" x14ac:dyDescent="0.15">
      <c r="B56" s="25"/>
      <c r="C56" s="25"/>
    </row>
    <row r="57" spans="2:3" x14ac:dyDescent="0.15">
      <c r="B57" s="25"/>
      <c r="C57" s="25"/>
    </row>
    <row r="58" spans="2:3" x14ac:dyDescent="0.15">
      <c r="B58" s="25"/>
      <c r="C58" s="25"/>
    </row>
    <row r="59" spans="2:3" x14ac:dyDescent="0.15">
      <c r="B59" s="25"/>
      <c r="C59" s="25"/>
    </row>
    <row r="60" spans="2:3" x14ac:dyDescent="0.15">
      <c r="B60" s="25"/>
      <c r="C60" s="25"/>
    </row>
    <row r="61" spans="2:3" x14ac:dyDescent="0.15">
      <c r="B61" s="25"/>
      <c r="C61" s="25"/>
    </row>
  </sheetData>
  <customSheetViews>
    <customSheetView guid="{EF5705DB-A523-49DA-97CA-D55528D0B0A2}" scale="80" showPageBreaks="1" topLeftCell="A25">
      <selection activeCell="K19" sqref="K19"/>
      <pageMargins left="0.39370078740157483" right="0.35433070866141736" top="0.47244094488188981" bottom="0" header="0.31496062992125984" footer="0.31496062992125984"/>
      <pageSetup paperSize="9" scale="98" orientation="portrait" r:id="rId1"/>
      <headerFooter scaleWithDoc="0" alignWithMargins="0"/>
    </customSheetView>
    <customSheetView guid="{7D5E2635-EE30-4905-A88D-C919B2405A8A}" scale="80" showPageBreaks="1" topLeftCell="A10">
      <selection activeCell="K19" sqref="K19"/>
      <pageMargins left="0.39370078740157483" right="0.35433070866141736" top="0.47244094488188981" bottom="0" header="0.31496062992125984" footer="0.31496062992125984"/>
      <pageSetup paperSize="9" scale="98" orientation="portrait" r:id="rId2"/>
      <headerFooter scaleWithDoc="0" alignWithMargins="0"/>
    </customSheetView>
    <customSheetView guid="{EC4682A1-734D-49B0-8060-940E4B917D3F}" scale="80" topLeftCell="A10">
      <selection activeCell="K28" sqref="K28"/>
      <pageMargins left="0.39370078740157483" right="0.35433070866141736" top="0.47244094488188981" bottom="0" header="0.31496062992125984" footer="0.31496062992125984"/>
      <pageSetup paperSize="9" scale="98" orientation="portrait" r:id="rId3"/>
      <headerFooter scaleWithDoc="0" alignWithMargins="0"/>
    </customSheetView>
    <customSheetView guid="{C6E5929F-6855-4D02-8C88-8B2CCD6BE701}" scale="80" topLeftCell="A13">
      <selection activeCell="K30" sqref="K30"/>
      <pageMargins left="0.39370078740157483" right="0.35433070866141736" top="0.47244094488188981" bottom="0" header="0.31496062992125984" footer="0.31496062992125984"/>
      <pageSetup paperSize="9" scale="98" orientation="portrait" r:id="rId4"/>
      <headerFooter scaleWithDoc="0" alignWithMargins="0"/>
    </customSheetView>
  </customSheetViews>
  <mergeCells count="30">
    <mergeCell ref="B36:G36"/>
    <mergeCell ref="H36:I36"/>
    <mergeCell ref="A31:B31"/>
    <mergeCell ref="D31:G31"/>
    <mergeCell ref="H31:I31"/>
    <mergeCell ref="B35:G35"/>
    <mergeCell ref="H35:I35"/>
    <mergeCell ref="B34:G34"/>
    <mergeCell ref="B33:G33"/>
    <mergeCell ref="H34:I34"/>
    <mergeCell ref="H33:I33"/>
    <mergeCell ref="B1:J1"/>
    <mergeCell ref="D8:J8"/>
    <mergeCell ref="F14:I14"/>
    <mergeCell ref="H11:I11"/>
    <mergeCell ref="D9:E9"/>
    <mergeCell ref="F9:G9"/>
    <mergeCell ref="H9:I9"/>
    <mergeCell ref="C8:C9"/>
    <mergeCell ref="A8:B9"/>
    <mergeCell ref="H28:I28"/>
    <mergeCell ref="F24:I24"/>
    <mergeCell ref="A2:J2"/>
    <mergeCell ref="D30:I30"/>
    <mergeCell ref="F23:I23"/>
    <mergeCell ref="A29:B30"/>
    <mergeCell ref="C29:C30"/>
    <mergeCell ref="D29:I29"/>
    <mergeCell ref="F25:I25"/>
    <mergeCell ref="F26:I26"/>
  </mergeCells>
  <phoneticPr fontId="1"/>
  <dataValidations count="1">
    <dataValidation type="list" allowBlank="1" showInputMessage="1" showErrorMessage="1" sqref="I27 G27:G28 E27:E28 G10:G13 I10 I12:I13 E10:E22 I15:I22 G15:G22" xr:uid="{00000000-0002-0000-0000-000000000000}">
      <formula1>"○"</formula1>
    </dataValidation>
  </dataValidations>
  <pageMargins left="0.39370078740157483" right="0.35433070866141736" top="0.47244094488188981" bottom="0" header="0.31496062992125984" footer="0.31496062992125984"/>
  <pageSetup paperSize="9" scale="98" orientation="portrait" r:id="rId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abSelected="1" topLeftCell="A22" zoomScale="80" zoomScaleNormal="80" workbookViewId="0">
      <selection activeCell="B31" sqref="B31:G31"/>
    </sheetView>
  </sheetViews>
  <sheetFormatPr defaultColWidth="9" defaultRowHeight="13.5" x14ac:dyDescent="0.15"/>
  <cols>
    <col min="1" max="1" width="2.875" style="6" bestFit="1" customWidth="1"/>
    <col min="2" max="2" width="22.625" style="26" customWidth="1"/>
    <col min="3" max="3" width="6.75" style="6" customWidth="1"/>
    <col min="4" max="4" width="13.125" style="25" customWidth="1"/>
    <col min="5" max="5" width="6.25" style="6" customWidth="1"/>
    <col min="6" max="6" width="14.5" style="25" customWidth="1"/>
    <col min="7" max="7" width="6.25" style="6" customWidth="1"/>
    <col min="8" max="8" width="13.25" style="25" customWidth="1"/>
    <col min="9" max="9" width="6.25" style="6" customWidth="1"/>
    <col min="10" max="10" width="8.625" style="25" customWidth="1"/>
    <col min="11" max="11" width="76.25" style="74" customWidth="1"/>
    <col min="12" max="16384" width="9" style="25"/>
  </cols>
  <sheetData>
    <row r="1" spans="1:11" s="4" customFormat="1" ht="24.75" customHeight="1" x14ac:dyDescent="0.15">
      <c r="A1" s="2"/>
      <c r="B1" s="110" t="s">
        <v>93</v>
      </c>
      <c r="C1" s="110"/>
      <c r="D1" s="110"/>
      <c r="E1" s="110"/>
      <c r="F1" s="110"/>
      <c r="G1" s="110"/>
      <c r="H1" s="110"/>
      <c r="I1" s="110"/>
      <c r="J1" s="110"/>
      <c r="K1" s="70"/>
    </row>
    <row r="2" spans="1:11" s="4" customFormat="1" ht="25.5" customHeight="1" x14ac:dyDescent="0.15">
      <c r="A2" s="97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70"/>
    </row>
    <row r="3" spans="1:11" s="4" customFormat="1" ht="25.5" customHeight="1" x14ac:dyDescent="0.15">
      <c r="A3" s="43" t="s">
        <v>86</v>
      </c>
      <c r="B3" s="3"/>
      <c r="C3" s="1"/>
      <c r="E3" s="2"/>
      <c r="G3" s="2"/>
      <c r="I3" s="2"/>
      <c r="K3" s="70"/>
    </row>
    <row r="4" spans="1:11" s="8" customFormat="1" ht="17.25" customHeight="1" x14ac:dyDescent="0.15">
      <c r="A4" s="60" t="s">
        <v>96</v>
      </c>
      <c r="B4" s="59"/>
      <c r="C4" s="6"/>
      <c r="D4" s="7"/>
      <c r="E4" s="7"/>
      <c r="G4" s="6"/>
      <c r="I4" s="6"/>
      <c r="K4" s="71"/>
    </row>
    <row r="5" spans="1:11" s="8" customFormat="1" ht="3.75" customHeight="1" x14ac:dyDescent="0.15">
      <c r="A5" s="29"/>
      <c r="B5" s="5"/>
      <c r="C5" s="6"/>
      <c r="D5" s="7"/>
      <c r="E5" s="7"/>
      <c r="G5" s="6"/>
      <c r="I5" s="6"/>
      <c r="K5" s="71"/>
    </row>
    <row r="6" spans="1:11" s="8" customFormat="1" ht="17.25" customHeight="1" x14ac:dyDescent="0.15">
      <c r="A6" s="29"/>
      <c r="B6" s="56" t="s">
        <v>83</v>
      </c>
      <c r="C6" s="54"/>
      <c r="D6" s="57" t="s">
        <v>82</v>
      </c>
      <c r="E6" s="7"/>
      <c r="G6" s="55"/>
      <c r="H6" s="58" t="s">
        <v>84</v>
      </c>
      <c r="I6" s="6"/>
      <c r="K6" s="71"/>
    </row>
    <row r="7" spans="1:11" s="13" customFormat="1" ht="6.75" customHeight="1" thickBot="1" x14ac:dyDescent="0.2">
      <c r="A7" s="9"/>
      <c r="B7" s="10"/>
      <c r="C7" s="11"/>
      <c r="D7" s="12"/>
      <c r="E7" s="12"/>
      <c r="G7" s="11"/>
      <c r="I7" s="11"/>
      <c r="K7" s="72"/>
    </row>
    <row r="8" spans="1:11" s="8" customFormat="1" ht="21.75" customHeight="1" x14ac:dyDescent="0.15">
      <c r="A8" s="119" t="s">
        <v>99</v>
      </c>
      <c r="B8" s="120"/>
      <c r="C8" s="117" t="s">
        <v>14</v>
      </c>
      <c r="D8" s="111" t="s">
        <v>81</v>
      </c>
      <c r="E8" s="112"/>
      <c r="F8" s="112"/>
      <c r="G8" s="112"/>
      <c r="H8" s="112"/>
      <c r="I8" s="112"/>
      <c r="J8" s="113"/>
      <c r="K8" s="71"/>
    </row>
    <row r="9" spans="1:11" s="15" customFormat="1" ht="26.25" customHeight="1" thickBot="1" x14ac:dyDescent="0.2">
      <c r="A9" s="121"/>
      <c r="B9" s="122"/>
      <c r="C9" s="118"/>
      <c r="D9" s="114" t="s">
        <v>80</v>
      </c>
      <c r="E9" s="115"/>
      <c r="F9" s="116" t="s">
        <v>79</v>
      </c>
      <c r="G9" s="115"/>
      <c r="H9" s="116" t="s">
        <v>78</v>
      </c>
      <c r="I9" s="115"/>
      <c r="J9" s="14" t="s">
        <v>3</v>
      </c>
      <c r="K9" s="73"/>
    </row>
    <row r="10" spans="1:11" s="4" customFormat="1" ht="27.75" customHeight="1" x14ac:dyDescent="0.15">
      <c r="A10" s="16" t="s">
        <v>64</v>
      </c>
      <c r="B10" s="85" t="s">
        <v>95</v>
      </c>
      <c r="C10" s="17">
        <v>2</v>
      </c>
      <c r="D10" s="46" t="s">
        <v>4</v>
      </c>
      <c r="E10" s="41"/>
      <c r="F10" s="39" t="s">
        <v>5</v>
      </c>
      <c r="G10" s="41"/>
      <c r="H10" s="53" t="s">
        <v>16</v>
      </c>
      <c r="I10" s="64"/>
      <c r="J10" s="68">
        <f>IF(E10="○",C10*1,IF(G10="○",C10*3,IF(I10="○",C10*5,0)))</f>
        <v>0</v>
      </c>
      <c r="K10" s="75"/>
    </row>
    <row r="11" spans="1:11" s="4" customFormat="1" ht="27.75" customHeight="1" x14ac:dyDescent="0.15">
      <c r="A11" s="19" t="s">
        <v>0</v>
      </c>
      <c r="B11" s="20" t="s">
        <v>2</v>
      </c>
      <c r="C11" s="21">
        <v>1</v>
      </c>
      <c r="D11" s="47" t="s">
        <v>6</v>
      </c>
      <c r="E11" s="45"/>
      <c r="F11" s="40" t="s">
        <v>7</v>
      </c>
      <c r="G11" s="61"/>
      <c r="H11" s="94"/>
      <c r="I11" s="95"/>
      <c r="J11" s="22">
        <f>IF(E11="○",C11*1,IF(G11="○",C11*3,0))</f>
        <v>0</v>
      </c>
      <c r="K11" s="75"/>
    </row>
    <row r="12" spans="1:11" s="4" customFormat="1" ht="27.75" customHeight="1" x14ac:dyDescent="0.15">
      <c r="A12" s="79" t="s">
        <v>65</v>
      </c>
      <c r="B12" s="20" t="s">
        <v>20</v>
      </c>
      <c r="C12" s="21">
        <v>2</v>
      </c>
      <c r="D12" s="47" t="s">
        <v>21</v>
      </c>
      <c r="E12" s="61"/>
      <c r="F12" s="40" t="s">
        <v>22</v>
      </c>
      <c r="G12" s="42"/>
      <c r="H12" s="27" t="s">
        <v>23</v>
      </c>
      <c r="I12" s="45"/>
      <c r="J12" s="18">
        <f>IF(E12="○",C12*1,IF(G12="○",C12*3,IF(I12="○",C12*5,0)))</f>
        <v>0</v>
      </c>
      <c r="K12" s="75"/>
    </row>
    <row r="13" spans="1:11" s="4" customFormat="1" ht="27.75" customHeight="1" x14ac:dyDescent="0.15">
      <c r="A13" s="80" t="s">
        <v>19</v>
      </c>
      <c r="B13" s="23" t="s">
        <v>24</v>
      </c>
      <c r="C13" s="24">
        <v>3</v>
      </c>
      <c r="D13" s="47" t="s">
        <v>25</v>
      </c>
      <c r="E13" s="45"/>
      <c r="F13" s="94"/>
      <c r="G13" s="96"/>
      <c r="H13" s="96"/>
      <c r="I13" s="95"/>
      <c r="J13" s="22">
        <f>IF(E13="○",C13*1,0)</f>
        <v>0</v>
      </c>
      <c r="K13" s="75"/>
    </row>
    <row r="14" spans="1:11" s="4" customFormat="1" ht="27.75" customHeight="1" x14ac:dyDescent="0.15">
      <c r="A14" s="80" t="s">
        <v>9</v>
      </c>
      <c r="B14" s="23" t="s">
        <v>27</v>
      </c>
      <c r="C14" s="24">
        <v>1</v>
      </c>
      <c r="D14" s="78" t="s">
        <v>77</v>
      </c>
      <c r="E14" s="45"/>
      <c r="F14" s="49" t="s">
        <v>28</v>
      </c>
      <c r="G14" s="62"/>
      <c r="H14" s="27" t="s">
        <v>29</v>
      </c>
      <c r="I14" s="45"/>
      <c r="J14" s="18">
        <f>IF(E14="○",C14*1,IF(G14="○",C14*3,IF(I14="○",C14*5,0)))</f>
        <v>0</v>
      </c>
      <c r="K14" s="75"/>
    </row>
    <row r="15" spans="1:11" s="4" customFormat="1" ht="27.75" customHeight="1" x14ac:dyDescent="0.15">
      <c r="A15" s="80" t="s">
        <v>26</v>
      </c>
      <c r="B15" s="65" t="s">
        <v>88</v>
      </c>
      <c r="C15" s="24">
        <v>1</v>
      </c>
      <c r="D15" s="47" t="s">
        <v>30</v>
      </c>
      <c r="E15" s="61"/>
      <c r="F15" s="40" t="s">
        <v>8</v>
      </c>
      <c r="G15" s="42"/>
      <c r="H15" s="66" t="s">
        <v>31</v>
      </c>
      <c r="I15" s="61"/>
      <c r="J15" s="67">
        <f>IF(E15="○",C15*1,IF(G15="○",C15*3,IF(I15="○",C15*5,0)))</f>
        <v>0</v>
      </c>
      <c r="K15" s="75"/>
    </row>
    <row r="16" spans="1:11" s="4" customFormat="1" ht="27.75" customHeight="1" x14ac:dyDescent="0.15">
      <c r="A16" s="92" t="s">
        <v>1</v>
      </c>
      <c r="B16" s="91" t="s">
        <v>89</v>
      </c>
      <c r="C16" s="21">
        <v>3</v>
      </c>
      <c r="D16" s="47" t="s">
        <v>11</v>
      </c>
      <c r="E16" s="61"/>
      <c r="F16" s="40" t="s">
        <v>12</v>
      </c>
      <c r="G16" s="42"/>
      <c r="H16" s="93" t="s">
        <v>111</v>
      </c>
      <c r="I16" s="45"/>
      <c r="J16" s="18">
        <f t="shared" ref="J16:J21" si="0">IF(E16="○",C16*1,IF(G16="○",C16*3,IF(I16="○",C16*5,0)))</f>
        <v>0</v>
      </c>
      <c r="K16" s="75"/>
    </row>
    <row r="17" spans="1:11" s="4" customFormat="1" ht="31.5" x14ac:dyDescent="0.15">
      <c r="A17" s="79" t="s">
        <v>32</v>
      </c>
      <c r="B17" s="20" t="s">
        <v>34</v>
      </c>
      <c r="C17" s="21">
        <v>1</v>
      </c>
      <c r="D17" s="47" t="s">
        <v>10</v>
      </c>
      <c r="E17" s="61"/>
      <c r="F17" s="89" t="s">
        <v>74</v>
      </c>
      <c r="G17" s="62"/>
      <c r="H17" s="28" t="s">
        <v>35</v>
      </c>
      <c r="I17" s="45"/>
      <c r="J17" s="67">
        <f t="shared" si="0"/>
        <v>0</v>
      </c>
      <c r="K17" s="75"/>
    </row>
    <row r="18" spans="1:11" s="4" customFormat="1" ht="30" customHeight="1" x14ac:dyDescent="0.15">
      <c r="A18" s="79" t="s">
        <v>91</v>
      </c>
      <c r="B18" s="48" t="s">
        <v>73</v>
      </c>
      <c r="C18" s="21">
        <v>1</v>
      </c>
      <c r="D18" s="47" t="s">
        <v>36</v>
      </c>
      <c r="E18" s="45"/>
      <c r="F18" s="40" t="s">
        <v>67</v>
      </c>
      <c r="G18" s="62"/>
      <c r="H18" s="27" t="s">
        <v>37</v>
      </c>
      <c r="I18" s="45"/>
      <c r="J18" s="18">
        <f t="shared" si="0"/>
        <v>0</v>
      </c>
      <c r="K18" s="75"/>
    </row>
    <row r="19" spans="1:11" s="4" customFormat="1" ht="30" customHeight="1" x14ac:dyDescent="0.15">
      <c r="A19" s="79" t="s">
        <v>66</v>
      </c>
      <c r="B19" s="48" t="s">
        <v>39</v>
      </c>
      <c r="C19" s="21">
        <v>2</v>
      </c>
      <c r="D19" s="47" t="s">
        <v>40</v>
      </c>
      <c r="E19" s="45"/>
      <c r="F19" s="40" t="s">
        <v>68</v>
      </c>
      <c r="G19" s="42"/>
      <c r="H19" s="27" t="s">
        <v>41</v>
      </c>
      <c r="I19" s="61"/>
      <c r="J19" s="67">
        <f t="shared" si="0"/>
        <v>0</v>
      </c>
      <c r="K19" s="75"/>
    </row>
    <row r="20" spans="1:11" s="4" customFormat="1" ht="30" customHeight="1" x14ac:dyDescent="0.15">
      <c r="A20" s="79" t="s">
        <v>38</v>
      </c>
      <c r="B20" s="20" t="s">
        <v>43</v>
      </c>
      <c r="C20" s="21">
        <v>1</v>
      </c>
      <c r="D20" s="47" t="s">
        <v>40</v>
      </c>
      <c r="E20" s="61"/>
      <c r="F20" s="40" t="s">
        <v>68</v>
      </c>
      <c r="G20" s="42"/>
      <c r="H20" s="27" t="s">
        <v>41</v>
      </c>
      <c r="I20" s="45"/>
      <c r="J20" s="18">
        <f t="shared" si="0"/>
        <v>0</v>
      </c>
      <c r="K20" s="75"/>
    </row>
    <row r="21" spans="1:11" s="4" customFormat="1" ht="30" customHeight="1" x14ac:dyDescent="0.15">
      <c r="A21" s="79" t="s">
        <v>42</v>
      </c>
      <c r="B21" s="86" t="s">
        <v>45</v>
      </c>
      <c r="C21" s="21">
        <v>1</v>
      </c>
      <c r="D21" s="47" t="s">
        <v>46</v>
      </c>
      <c r="E21" s="61"/>
      <c r="F21" s="40" t="s">
        <v>69</v>
      </c>
      <c r="G21" s="42"/>
      <c r="H21" s="27" t="s">
        <v>47</v>
      </c>
      <c r="I21" s="45"/>
      <c r="J21" s="18">
        <f t="shared" si="0"/>
        <v>0</v>
      </c>
      <c r="K21" s="75"/>
    </row>
    <row r="22" spans="1:11" s="4" customFormat="1" ht="30" customHeight="1" x14ac:dyDescent="0.15">
      <c r="A22" s="79" t="s">
        <v>44</v>
      </c>
      <c r="B22" s="20" t="s">
        <v>49</v>
      </c>
      <c r="C22" s="21">
        <v>3</v>
      </c>
      <c r="D22" s="84" t="s">
        <v>107</v>
      </c>
      <c r="E22" s="63"/>
      <c r="F22" s="94"/>
      <c r="G22" s="96"/>
      <c r="H22" s="96"/>
      <c r="I22" s="95"/>
      <c r="J22" s="69">
        <f>E22*C22</f>
        <v>0</v>
      </c>
      <c r="K22" s="75"/>
    </row>
    <row r="23" spans="1:11" s="4" customFormat="1" ht="30" customHeight="1" x14ac:dyDescent="0.15">
      <c r="A23" s="79" t="s">
        <v>48</v>
      </c>
      <c r="B23" s="20" t="s">
        <v>51</v>
      </c>
      <c r="C23" s="21">
        <v>2</v>
      </c>
      <c r="D23" s="84" t="s">
        <v>107</v>
      </c>
      <c r="E23" s="50"/>
      <c r="F23" s="94"/>
      <c r="G23" s="96"/>
      <c r="H23" s="96"/>
      <c r="I23" s="95"/>
      <c r="J23" s="22">
        <f>E23*C23</f>
        <v>0</v>
      </c>
      <c r="K23" s="75"/>
    </row>
    <row r="24" spans="1:11" s="4" customFormat="1" ht="27.75" customHeight="1" x14ac:dyDescent="0.15">
      <c r="A24" s="79" t="s">
        <v>50</v>
      </c>
      <c r="B24" s="20" t="s">
        <v>53</v>
      </c>
      <c r="C24" s="21">
        <v>5</v>
      </c>
      <c r="D24" s="84" t="s">
        <v>107</v>
      </c>
      <c r="E24" s="50"/>
      <c r="F24" s="94"/>
      <c r="G24" s="96"/>
      <c r="H24" s="96"/>
      <c r="I24" s="95"/>
      <c r="J24" s="22">
        <f>E24*C24</f>
        <v>0</v>
      </c>
      <c r="K24" s="76"/>
    </row>
    <row r="25" spans="1:11" s="4" customFormat="1" ht="27.75" customHeight="1" x14ac:dyDescent="0.15">
      <c r="A25" s="79" t="s">
        <v>52</v>
      </c>
      <c r="B25" s="20" t="s">
        <v>56</v>
      </c>
      <c r="C25" s="21">
        <v>7</v>
      </c>
      <c r="D25" s="47" t="s">
        <v>13</v>
      </c>
      <c r="E25" s="50"/>
      <c r="F25" s="94"/>
      <c r="G25" s="96"/>
      <c r="H25" s="96"/>
      <c r="I25" s="95"/>
      <c r="J25" s="22">
        <f>E25*C25</f>
        <v>0</v>
      </c>
      <c r="K25" s="76"/>
    </row>
    <row r="26" spans="1:11" s="4" customFormat="1" ht="30" customHeight="1" x14ac:dyDescent="0.15">
      <c r="A26" s="79" t="s">
        <v>55</v>
      </c>
      <c r="B26" s="48" t="s">
        <v>90</v>
      </c>
      <c r="C26" s="21">
        <v>5</v>
      </c>
      <c r="D26" s="47" t="s">
        <v>58</v>
      </c>
      <c r="E26" s="45"/>
      <c r="F26" s="40" t="s">
        <v>59</v>
      </c>
      <c r="G26" s="42"/>
      <c r="H26" s="27" t="s">
        <v>60</v>
      </c>
      <c r="I26" s="45"/>
      <c r="J26" s="67">
        <f>IF(E26="○",C26*1,IF(G26="○",C26*3,IF(I26="○",C26*5,0)))</f>
        <v>0</v>
      </c>
      <c r="K26" s="76"/>
    </row>
    <row r="27" spans="1:11" s="4" customFormat="1" ht="21.75" customHeight="1" x14ac:dyDescent="0.15">
      <c r="A27" s="101" t="s">
        <v>72</v>
      </c>
      <c r="B27" s="102"/>
      <c r="C27" s="105"/>
      <c r="D27" s="107" t="s">
        <v>110</v>
      </c>
      <c r="E27" s="108"/>
      <c r="F27" s="108"/>
      <c r="G27" s="108"/>
      <c r="H27" s="108"/>
      <c r="I27" s="109"/>
      <c r="J27" s="30">
        <f>SUM(J10:J24)</f>
        <v>0</v>
      </c>
      <c r="K27" s="70"/>
    </row>
    <row r="28" spans="1:11" s="4" customFormat="1" ht="21.75" customHeight="1" thickBot="1" x14ac:dyDescent="0.2">
      <c r="A28" s="103"/>
      <c r="B28" s="104"/>
      <c r="C28" s="106"/>
      <c r="D28" s="98" t="s">
        <v>98</v>
      </c>
      <c r="E28" s="99"/>
      <c r="F28" s="99"/>
      <c r="G28" s="99"/>
      <c r="H28" s="99"/>
      <c r="I28" s="100"/>
      <c r="J28" s="14">
        <f>J25+J26</f>
        <v>0</v>
      </c>
      <c r="K28" s="70"/>
    </row>
    <row r="29" spans="1:11" s="4" customFormat="1" ht="24" customHeight="1" thickBot="1" x14ac:dyDescent="0.2">
      <c r="A29" s="103" t="s">
        <v>102</v>
      </c>
      <c r="B29" s="104"/>
      <c r="C29" s="87"/>
      <c r="D29" s="125"/>
      <c r="E29" s="126"/>
      <c r="F29" s="126"/>
      <c r="G29" s="126"/>
      <c r="H29" s="127" t="s">
        <v>103</v>
      </c>
      <c r="I29" s="128"/>
      <c r="J29" s="88"/>
      <c r="K29" s="76"/>
    </row>
    <row r="30" spans="1:11" s="74" customFormat="1" ht="21" customHeight="1" x14ac:dyDescent="0.15">
      <c r="A30" s="6"/>
      <c r="B30" s="134"/>
      <c r="C30" s="134"/>
      <c r="D30" s="134"/>
      <c r="E30" s="51"/>
      <c r="F30" s="34"/>
      <c r="G30" s="51"/>
      <c r="H30" s="34"/>
      <c r="I30" s="51"/>
      <c r="J30" s="25"/>
    </row>
    <row r="31" spans="1:11" s="74" customFormat="1" ht="21" customHeight="1" x14ac:dyDescent="0.15">
      <c r="A31" s="6"/>
      <c r="B31" s="131" t="s">
        <v>100</v>
      </c>
      <c r="C31" s="131"/>
      <c r="D31" s="131"/>
      <c r="E31" s="131"/>
      <c r="F31" s="131"/>
      <c r="G31" s="135"/>
      <c r="H31" s="132"/>
      <c r="I31" s="133"/>
      <c r="J31" s="25"/>
    </row>
    <row r="32" spans="1:11" s="74" customFormat="1" ht="21" customHeight="1" x14ac:dyDescent="0.15">
      <c r="A32" s="6"/>
      <c r="B32" s="129" t="s">
        <v>108</v>
      </c>
      <c r="C32" s="129"/>
      <c r="D32" s="129"/>
      <c r="E32" s="129"/>
      <c r="F32" s="129"/>
      <c r="G32" s="129"/>
      <c r="H32" s="130">
        <f>J27*H31*0.8*6000*D29</f>
        <v>0</v>
      </c>
      <c r="I32" s="130"/>
      <c r="J32"/>
    </row>
    <row r="33" spans="1:10" ht="18.75" customHeight="1" x14ac:dyDescent="0.15">
      <c r="B33" s="129" t="s">
        <v>109</v>
      </c>
      <c r="C33" s="129"/>
      <c r="D33" s="129"/>
      <c r="E33" s="129"/>
      <c r="F33" s="129"/>
      <c r="G33" s="129"/>
      <c r="H33" s="130">
        <f>J28*H31*0.8*6000</f>
        <v>0</v>
      </c>
      <c r="I33" s="130"/>
      <c r="J33"/>
    </row>
    <row r="34" spans="1:10" ht="18.75" customHeight="1" thickBot="1" x14ac:dyDescent="0.2">
      <c r="B34" s="123" t="s">
        <v>104</v>
      </c>
      <c r="C34" s="123"/>
      <c r="D34" s="123"/>
      <c r="E34" s="123"/>
      <c r="F34" s="123"/>
      <c r="G34" s="123"/>
      <c r="H34" s="124">
        <f>H32+H33</f>
        <v>0</v>
      </c>
      <c r="I34" s="124"/>
    </row>
    <row r="35" spans="1:10" s="74" customFormat="1" ht="14.25" thickTop="1" x14ac:dyDescent="0.15">
      <c r="A35" s="6"/>
      <c r="B35" s="35"/>
      <c r="C35" s="35"/>
      <c r="D35" s="35"/>
      <c r="E35" s="77"/>
      <c r="F35" s="35"/>
      <c r="G35" s="38"/>
      <c r="H35" s="35"/>
      <c r="I35" s="38"/>
      <c r="J35" s="25"/>
    </row>
    <row r="36" spans="1:10" s="74" customFormat="1" x14ac:dyDescent="0.15">
      <c r="A36" s="6"/>
      <c r="B36" s="35"/>
      <c r="C36" s="35"/>
      <c r="D36" s="35"/>
      <c r="E36" s="38"/>
      <c r="F36" s="35"/>
      <c r="G36" s="38"/>
      <c r="H36" s="35"/>
      <c r="I36" s="38"/>
      <c r="J36" s="25"/>
    </row>
    <row r="37" spans="1:10" s="74" customFormat="1" x14ac:dyDescent="0.15">
      <c r="A37" s="6"/>
      <c r="B37" s="36"/>
      <c r="C37" s="35"/>
      <c r="D37" s="35"/>
      <c r="E37" s="38"/>
      <c r="F37" s="35"/>
      <c r="G37" s="38"/>
      <c r="H37" s="35"/>
      <c r="I37" s="38"/>
      <c r="J37" s="25"/>
    </row>
    <row r="38" spans="1:10" s="74" customFormat="1" x14ac:dyDescent="0.15">
      <c r="A38" s="6"/>
      <c r="B38" s="37"/>
      <c r="C38" s="35"/>
      <c r="D38" s="35"/>
      <c r="E38" s="38"/>
      <c r="F38" s="35"/>
      <c r="G38" s="38"/>
      <c r="H38" s="35"/>
      <c r="I38" s="38"/>
      <c r="J38" s="25"/>
    </row>
    <row r="39" spans="1:10" s="74" customFormat="1" x14ac:dyDescent="0.15">
      <c r="A39" s="6"/>
      <c r="B39" s="36"/>
      <c r="C39" s="35"/>
      <c r="D39" s="25"/>
      <c r="E39" s="6"/>
      <c r="F39" s="35"/>
      <c r="G39" s="38"/>
      <c r="H39" s="35"/>
      <c r="I39" s="38"/>
      <c r="J39" s="25"/>
    </row>
    <row r="40" spans="1:10" s="74" customFormat="1" x14ac:dyDescent="0.15">
      <c r="A40" s="6"/>
      <c r="B40" s="36"/>
      <c r="C40" s="35"/>
      <c r="D40" s="35"/>
      <c r="E40" s="38"/>
      <c r="F40" s="35"/>
      <c r="G40" s="38"/>
      <c r="H40" s="35"/>
      <c r="I40" s="38"/>
      <c r="J40" s="25"/>
    </row>
    <row r="41" spans="1:10" s="74" customFormat="1" x14ac:dyDescent="0.15">
      <c r="A41" s="6"/>
      <c r="B41" s="35"/>
      <c r="C41" s="35"/>
      <c r="D41" s="35"/>
      <c r="E41" s="38"/>
      <c r="F41" s="35"/>
      <c r="G41" s="38"/>
      <c r="H41" s="35"/>
      <c r="I41" s="38"/>
      <c r="J41" s="25"/>
    </row>
    <row r="42" spans="1:10" s="74" customFormat="1" x14ac:dyDescent="0.15">
      <c r="A42" s="6"/>
      <c r="B42" s="35"/>
      <c r="C42" s="35"/>
      <c r="D42" s="35"/>
      <c r="E42" s="38"/>
      <c r="F42" s="35"/>
      <c r="G42" s="38"/>
      <c r="H42" s="35"/>
      <c r="I42" s="38"/>
      <c r="J42" s="25"/>
    </row>
    <row r="43" spans="1:10" s="74" customFormat="1" x14ac:dyDescent="0.15">
      <c r="A43" s="6"/>
      <c r="B43" s="35"/>
      <c r="C43" s="25"/>
      <c r="D43" s="25"/>
      <c r="E43" s="6"/>
      <c r="F43" s="25"/>
      <c r="G43" s="6"/>
      <c r="H43" s="25"/>
      <c r="I43" s="6"/>
      <c r="J43" s="25"/>
    </row>
    <row r="44" spans="1:10" s="74" customFormat="1" x14ac:dyDescent="0.15">
      <c r="A44" s="6"/>
      <c r="B44" s="25"/>
      <c r="C44" s="25"/>
      <c r="D44" s="25"/>
      <c r="E44" s="6"/>
      <c r="F44" s="25"/>
      <c r="G44" s="6"/>
      <c r="H44" s="25"/>
      <c r="I44" s="6"/>
      <c r="J44" s="25"/>
    </row>
    <row r="45" spans="1:10" s="74" customFormat="1" x14ac:dyDescent="0.15">
      <c r="A45" s="6"/>
      <c r="B45" s="25"/>
      <c r="C45" s="25"/>
      <c r="D45" s="25"/>
      <c r="E45" s="6"/>
      <c r="F45" s="25"/>
      <c r="G45" s="6"/>
      <c r="H45" s="25"/>
      <c r="I45" s="6"/>
      <c r="J45" s="25"/>
    </row>
    <row r="46" spans="1:10" x14ac:dyDescent="0.15">
      <c r="B46" s="25"/>
      <c r="C46" s="25"/>
    </row>
    <row r="47" spans="1:10" x14ac:dyDescent="0.15">
      <c r="B47" s="25"/>
      <c r="C47" s="25"/>
    </row>
    <row r="48" spans="1:10" x14ac:dyDescent="0.15">
      <c r="B48" s="25"/>
      <c r="C48" s="25"/>
    </row>
    <row r="49" spans="2:3" x14ac:dyDescent="0.15">
      <c r="B49" s="25"/>
      <c r="C49" s="25"/>
    </row>
    <row r="50" spans="2:3" x14ac:dyDescent="0.15">
      <c r="B50" s="25"/>
      <c r="C50" s="25"/>
    </row>
    <row r="51" spans="2:3" x14ac:dyDescent="0.15">
      <c r="B51" s="25"/>
      <c r="C51" s="25"/>
    </row>
    <row r="52" spans="2:3" x14ac:dyDescent="0.15">
      <c r="B52" s="25"/>
      <c r="C52" s="25"/>
    </row>
    <row r="53" spans="2:3" x14ac:dyDescent="0.15">
      <c r="B53" s="25"/>
      <c r="C53" s="25"/>
    </row>
    <row r="54" spans="2:3" x14ac:dyDescent="0.15">
      <c r="B54" s="25"/>
      <c r="C54" s="25"/>
    </row>
    <row r="55" spans="2:3" x14ac:dyDescent="0.15">
      <c r="B55" s="25"/>
      <c r="C55" s="25"/>
    </row>
    <row r="56" spans="2:3" x14ac:dyDescent="0.15">
      <c r="B56" s="25"/>
      <c r="C56" s="25"/>
    </row>
    <row r="57" spans="2:3" x14ac:dyDescent="0.15">
      <c r="B57" s="25"/>
      <c r="C57" s="25"/>
    </row>
    <row r="58" spans="2:3" x14ac:dyDescent="0.15">
      <c r="B58" s="25"/>
      <c r="C58" s="25"/>
    </row>
    <row r="59" spans="2:3" x14ac:dyDescent="0.15">
      <c r="B59" s="25"/>
      <c r="C59" s="25"/>
    </row>
  </sheetData>
  <customSheetViews>
    <customSheetView guid="{EF5705DB-A523-49DA-97CA-D55528D0B0A2}" scale="80" showPageBreaks="1" topLeftCell="A22">
      <selection activeCell="B31" sqref="B31:G31"/>
      <pageMargins left="0.39370078740157483" right="0.35433070866141736" top="0.47244094488188981" bottom="0.11811023622047245" header="0.31496062992125984" footer="0.31496062992125984"/>
      <pageSetup paperSize="9" scale="95" fitToWidth="0" fitToHeight="0" orientation="portrait" r:id="rId1"/>
      <headerFooter alignWithMargins="0"/>
    </customSheetView>
    <customSheetView guid="{7D5E2635-EE30-4905-A88D-C919B2405A8A}" scale="80" showPageBreaks="1" topLeftCell="A13">
      <selection activeCell="K19" sqref="K19"/>
      <pageMargins left="0.39370078740157483" right="0.35433070866141736" top="0.47244094488188981" bottom="0.11811023622047245" header="0.31496062992125984" footer="0.31496062992125984"/>
      <pageSetup paperSize="9" scale="95" fitToWidth="0" fitToHeight="0" orientation="portrait" r:id="rId2"/>
      <headerFooter alignWithMargins="0"/>
    </customSheetView>
    <customSheetView guid="{EC4682A1-734D-49B0-8060-940E4B917D3F}" scale="80" topLeftCell="A19">
      <selection activeCell="J17" sqref="J17"/>
      <pageMargins left="0.39370078740157483" right="0.35433070866141736" top="0.47244094488188981" bottom="0.11811023622047245" header="0.31496062992125984" footer="0.31496062992125984"/>
      <pageSetup paperSize="9" scale="95" fitToWidth="0" fitToHeight="0" orientation="portrait" r:id="rId3"/>
      <headerFooter alignWithMargins="0"/>
    </customSheetView>
    <customSheetView guid="{C6E5929F-6855-4D02-8C88-8B2CCD6BE701}" scale="80" topLeftCell="A4">
      <selection activeCell="K13" sqref="K13"/>
      <pageMargins left="0.39370078740157483" right="0.35433070866141736" top="0.47244094488188981" bottom="0.11811023622047245" header="0.31496062992125984" footer="0.31496062992125984"/>
      <pageSetup paperSize="9" scale="95" fitToWidth="0" fitToHeight="0" orientation="portrait" r:id="rId4"/>
      <headerFooter alignWithMargins="0"/>
    </customSheetView>
  </customSheetViews>
  <mergeCells count="30">
    <mergeCell ref="F22:I22"/>
    <mergeCell ref="B1:J1"/>
    <mergeCell ref="A2:J2"/>
    <mergeCell ref="D8:J8"/>
    <mergeCell ref="D9:E9"/>
    <mergeCell ref="F9:G9"/>
    <mergeCell ref="H9:I9"/>
    <mergeCell ref="H11:I11"/>
    <mergeCell ref="F13:I13"/>
    <mergeCell ref="C8:C9"/>
    <mergeCell ref="A8:B9"/>
    <mergeCell ref="F23:I23"/>
    <mergeCell ref="F24:I24"/>
    <mergeCell ref="F25:I25"/>
    <mergeCell ref="A27:B28"/>
    <mergeCell ref="C27:C28"/>
    <mergeCell ref="D27:I27"/>
    <mergeCell ref="D28:I28"/>
    <mergeCell ref="B34:G34"/>
    <mergeCell ref="H34:I34"/>
    <mergeCell ref="A29:B29"/>
    <mergeCell ref="D29:G29"/>
    <mergeCell ref="H29:I29"/>
    <mergeCell ref="B33:G33"/>
    <mergeCell ref="H33:I33"/>
    <mergeCell ref="B30:D30"/>
    <mergeCell ref="B31:G31"/>
    <mergeCell ref="H31:I31"/>
    <mergeCell ref="B32:G32"/>
    <mergeCell ref="H32:I32"/>
  </mergeCells>
  <phoneticPr fontId="1"/>
  <dataValidations count="1">
    <dataValidation type="list" allowBlank="1" showInputMessage="1" showErrorMessage="1" sqref="E26 G26 I26 I14:I21 G10:G12 I10 I12 E10:E21 G14:G21" xr:uid="{00000000-0002-0000-0100-000000000000}">
      <formula1>"○"</formula1>
    </dataValidation>
  </dataValidations>
  <pageMargins left="0.39370078740157483" right="0.35433070866141736" top="0.47244094488188981" bottom="0.11811023622047245" header="0.31496062992125984" footer="0.31496062992125984"/>
  <pageSetup paperSize="9" scale="95" fitToWidth="0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治験　ポイント算出表</vt:lpstr>
      <vt:lpstr>製造販売後臨床試験　ポイント算出表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chlken08</cp:lastModifiedBy>
  <cp:lastPrinted>2017-08-15T05:25:31Z</cp:lastPrinted>
  <dcterms:created xsi:type="dcterms:W3CDTF">1998-04-22T02:23:04Z</dcterms:created>
  <dcterms:modified xsi:type="dcterms:W3CDTF">2018-05-25T03:58:22Z</dcterms:modified>
</cp:coreProperties>
</file>