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臨床試験（治験）研究経費" sheetId="1" r:id="rId1"/>
  </sheets>
  <definedNames>
    <definedName name="_xlnm.Print_Area" localSheetId="0">'臨床試験（治験）研究経費'!$A$1:$L$40</definedName>
  </definedNames>
  <calcPr fullCalcOnLoad="1"/>
</workbook>
</file>

<file path=xl/comments1.xml><?xml version="1.0" encoding="utf-8"?>
<comments xmlns="http://schemas.openxmlformats.org/spreadsheetml/2006/main">
  <authors>
    <author>chiken MY</author>
  </authors>
  <commentList>
    <comment ref="C22" authorId="0">
      <text>
        <r>
          <rPr>
            <b/>
            <sz val="9"/>
            <rFont val="MS P ゴシック"/>
            <family val="3"/>
          </rPr>
          <t>chiken:
回数をコメント記載
例（Visit１～３）</t>
        </r>
        <r>
          <rPr>
            <sz val="9"/>
            <rFont val="MS P ゴシック"/>
            <family val="3"/>
          </rPr>
          <t xml:space="preserve">
</t>
        </r>
      </text>
    </comment>
    <comment ref="C23" authorId="0">
      <text>
        <r>
          <rPr>
            <b/>
            <sz val="9"/>
            <rFont val="MS P ゴシック"/>
            <family val="3"/>
          </rPr>
          <t>chiken:
観察項目をコメント記載</t>
        </r>
        <r>
          <rPr>
            <sz val="9"/>
            <rFont val="MS P ゴシック"/>
            <family val="3"/>
          </rPr>
          <t xml:space="preserve">
</t>
        </r>
      </text>
    </comment>
    <comment ref="C24" authorId="0">
      <text>
        <r>
          <rPr>
            <b/>
            <sz val="9"/>
            <rFont val="MS P ゴシック"/>
            <family val="3"/>
          </rPr>
          <t>chiken:
回数コメント記載
N、O、Pも同様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<sst xmlns="http://schemas.openxmlformats.org/spreadsheetml/2006/main" count="113" uniqueCount="108">
  <si>
    <t>臨床試験研究経費ポイント算出表</t>
  </si>
  <si>
    <t>　個々の治験について、要素毎に該当するポイントを求め、そのポイントを合計 したものを</t>
  </si>
  <si>
    <t>その試験のポイント数とする。</t>
  </si>
  <si>
    <t>ポイント　　　　　　　　数</t>
  </si>
  <si>
    <t>対象疾患の重症度</t>
  </si>
  <si>
    <t>軽症</t>
  </si>
  <si>
    <t>中等度</t>
  </si>
  <si>
    <t>重症・重篤</t>
  </si>
  <si>
    <t>入院・外来の別</t>
  </si>
  <si>
    <t>外来</t>
  </si>
  <si>
    <t>入院</t>
  </si>
  <si>
    <t>治験薬製造承認の状況</t>
  </si>
  <si>
    <t>未承認</t>
  </si>
  <si>
    <t>単盲検</t>
  </si>
  <si>
    <t>二重盲検</t>
  </si>
  <si>
    <t>プラセボの使用</t>
  </si>
  <si>
    <t>使用</t>
  </si>
  <si>
    <t>併用薬の使用</t>
  </si>
  <si>
    <t>全面禁止</t>
  </si>
  <si>
    <t>治験薬の投与経路</t>
  </si>
  <si>
    <t>内用・外用</t>
  </si>
  <si>
    <t>皮下・筋注</t>
  </si>
  <si>
    <t>静注・特殊</t>
  </si>
  <si>
    <t>治験薬の投与期間</t>
  </si>
  <si>
    <t>被験者層</t>
  </si>
  <si>
    <t>成人</t>
  </si>
  <si>
    <t>小児、成人（高齢者、肝、腎障害等合併有）</t>
  </si>
  <si>
    <t>乳児、新生児</t>
  </si>
  <si>
    <t>被験者の選出（適格＋除外基準数）</t>
  </si>
  <si>
    <t>チェックポイントの経過観察回数</t>
  </si>
  <si>
    <t>臨床症状観察項目数</t>
  </si>
  <si>
    <t>一般的検査＋非侵襲的機能検査及び画像診断項目数</t>
  </si>
  <si>
    <t>侵襲的機能検査及び画像診断回数</t>
  </si>
  <si>
    <t>×回数</t>
  </si>
  <si>
    <t>特殊検査のための検体採取回数</t>
  </si>
  <si>
    <t>生検回数</t>
  </si>
  <si>
    <t>症例発表</t>
  </si>
  <si>
    <t>承認申請に使用される文書等の作成</t>
  </si>
  <si>
    <t>相の種類</t>
  </si>
  <si>
    <t>Ⅱ相・Ⅲ相</t>
  </si>
  <si>
    <t>Ⅰ相</t>
  </si>
  <si>
    <t>合計ポイント数</t>
  </si>
  <si>
    <t>赤色</t>
  </si>
  <si>
    <t>内は該当項目に○を入力</t>
  </si>
  <si>
    <t>ウエイト</t>
  </si>
  <si>
    <t>ポ　　イ　　ン　　ト</t>
  </si>
  <si>
    <t>A</t>
  </si>
  <si>
    <t>Ｂ</t>
  </si>
  <si>
    <t>Ｃ</t>
  </si>
  <si>
    <t>Ｄ</t>
  </si>
  <si>
    <t>デザイン</t>
  </si>
  <si>
    <t>オープン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</si>
  <si>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</si>
  <si>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</si>
  <si>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</si>
  <si>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</si>
  <si>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</si>
  <si>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</si>
  <si>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</si>
  <si>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</si>
  <si>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</si>
  <si>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</si>
  <si>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</si>
  <si>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</si>
  <si>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</si>
  <si>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</si>
  <si>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</si>
  <si>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西暦　　　　　年　　　月　　　日</t>
  </si>
  <si>
    <t>Ⅰ　　　　　　　　　　（ウエイト×1）</t>
  </si>
  <si>
    <t>Ⅱ　　　　　　　　　　（ウエイト×3）</t>
  </si>
  <si>
    <t>Ⅲ　　　　　　　　　　（ウエイト×5）</t>
  </si>
  <si>
    <t>4週間以内</t>
  </si>
  <si>
    <t>5～24週</t>
  </si>
  <si>
    <t>19以下</t>
  </si>
  <si>
    <t>20～29</t>
  </si>
  <si>
    <t>30以上</t>
  </si>
  <si>
    <t>4以下</t>
  </si>
  <si>
    <t>5～9</t>
  </si>
  <si>
    <t>10以上</t>
  </si>
  <si>
    <t>49以下</t>
  </si>
  <si>
    <t>50～99</t>
  </si>
  <si>
    <t>100以上</t>
  </si>
  <si>
    <t>　1．　Ｑ及びＲを除いた合計ポイント数</t>
  </si>
  <si>
    <t>　2．　Ｑ及びＲの合計ポイント数</t>
  </si>
  <si>
    <t>1回</t>
  </si>
  <si>
    <t>30枚以内</t>
  </si>
  <si>
    <t>31～50枚</t>
  </si>
  <si>
    <t>51枚以上</t>
  </si>
  <si>
    <t>○</t>
  </si>
  <si>
    <t>他の適応に
国内で承認</t>
  </si>
  <si>
    <t>同一適応に
欧米で承認</t>
  </si>
  <si>
    <t>同効薬でも
不変使用可</t>
  </si>
  <si>
    <t>同効薬のみ
禁止</t>
  </si>
  <si>
    <t>25～52週</t>
  </si>
  <si>
    <t>合計ポイント数 の1　</t>
  </si>
  <si>
    <t>×　6,000円　・・・　①</t>
  </si>
  <si>
    <t>合計ポイント数 の2　</t>
  </si>
  <si>
    <t>×　6,000円　・・・　②</t>
  </si>
  <si>
    <t>基礎額（1症例あたりの臨床試験研究経費）　=　(①+②)　×2.8</t>
  </si>
  <si>
    <t>青色</t>
  </si>
  <si>
    <t>内は数値を直接入力</t>
  </si>
  <si>
    <t>投与期間が1年を超える場合は1年で算定する。</t>
  </si>
  <si>
    <t>入力規則</t>
  </si>
  <si>
    <t>（開始から52週分でポイントを算出する）</t>
  </si>
  <si>
    <t>課題名：(依頼企業)</t>
  </si>
  <si>
    <t>※K、N、O、Pはスクリーニング開始から</t>
  </si>
  <si>
    <t>　治験薬投与開始52週で実施する回数とする</t>
  </si>
  <si>
    <t>様式：刀根山治験 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</si>
</sst>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ポ&quot;&quot;イ&quot;&quot;ン&quot;&quot;ト&quot;"/>
    <numFmt numFmtId="177" formatCode="General&quot;症&quot;&quot;例&quot;"/>
    <numFmt numFmtId="178" formatCode="#,##0&quot;円&quot;"/>
    <numFmt numFmtId="179" formatCode="#,##0;[Red]\-#,##0&quot;円&quot;"/>
    <numFmt numFmtId="180" formatCode="#,##0&quot;円&quot;;[Red]\-#,##0&quot;円&quot;"/>
    <numFmt numFmtId="181" formatCode="0_ "/>
    <numFmt numFmtId="182" formatCode="#,###,###&quot;円&quot;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 style="dotted"/>
      <right style="medium"/>
      <top style="medium"/>
      <bottom style="medium"/>
      <diagonal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2" borderId="18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8" fontId="0" fillId="0" borderId="0" xfId="48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80" fontId="0" fillId="0" borderId="0" xfId="48" applyNumberFormat="1" applyFont="1" applyBorder="1" applyAlignment="1">
      <alignment/>
    </xf>
    <xf numFmtId="0" fontId="0" fillId="0" borderId="0" xfId="0" applyAlignment="1">
      <alignment vertical="center" wrapText="1"/>
    </xf>
    <xf numFmtId="178" fontId="5" fillId="0" borderId="0" xfId="48" applyNumberFormat="1" applyFont="1" applyBorder="1" applyAlignment="1">
      <alignment/>
    </xf>
    <xf numFmtId="180" fontId="0" fillId="0" borderId="0" xfId="48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3" xfId="48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38" fontId="0" fillId="0" borderId="12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178" fontId="0" fillId="0" borderId="12" xfId="48" applyNumberFormat="1" applyFill="1" applyBorder="1" applyAlignment="1">
      <alignment horizontal="right"/>
    </xf>
    <xf numFmtId="178" fontId="0" fillId="0" borderId="0" xfId="48" applyNumberFormat="1" applyFill="1" applyBorder="1" applyAlignment="1">
      <alignment horizontal="right"/>
    </xf>
    <xf numFmtId="178" fontId="0" fillId="0" borderId="13" xfId="48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5" customHeight="1"/>
  <cols>
    <col min="1" max="1" width="1.625" style="0" customWidth="1"/>
    <col min="2" max="2" width="4.625" style="5" customWidth="1"/>
    <col min="3" max="3" width="24.625" style="0" customWidth="1"/>
    <col min="4" max="4" width="4.625" style="5" customWidth="1"/>
    <col min="5" max="5" width="12.625" style="0" customWidth="1"/>
    <col min="6" max="6" width="4.625" style="5" customWidth="1"/>
    <col min="7" max="7" width="12.625" style="0" customWidth="1"/>
    <col min="8" max="8" width="4.625" style="5" customWidth="1"/>
    <col min="9" max="9" width="12.625" style="0" customWidth="1"/>
    <col min="10" max="10" width="4.625" style="5" customWidth="1"/>
    <col min="11" max="11" width="10.625" style="0" customWidth="1"/>
    <col min="12" max="12" width="1.625" style="0" customWidth="1"/>
    <col min="13" max="13" width="0" style="0" hidden="1" customWidth="1"/>
  </cols>
  <sheetData>
    <row r="1" spans="2:12" ht="15" customHeight="1">
      <c r="B1" s="76" t="s">
        <v>107</v>
      </c>
      <c r="C1" s="76"/>
      <c r="D1" s="52"/>
      <c r="E1" s="53"/>
      <c r="F1" s="52"/>
      <c r="G1" s="53"/>
      <c r="H1" s="52"/>
      <c r="I1" s="77" t="s">
        <v>67</v>
      </c>
      <c r="J1" s="77"/>
      <c r="K1" s="77"/>
      <c r="L1" s="77"/>
    </row>
    <row r="2" spans="2:12" ht="15" customHeight="1">
      <c r="B2" s="78" t="s">
        <v>104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9.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3" s="2" customFormat="1" ht="19.5" customHeight="1">
      <c r="B6" s="3" t="s">
        <v>1</v>
      </c>
      <c r="D6" s="4"/>
      <c r="F6" s="4"/>
      <c r="H6" s="4"/>
      <c r="J6" s="4"/>
      <c r="M6" s="2" t="s">
        <v>88</v>
      </c>
    </row>
    <row r="7" spans="2:10" s="2" customFormat="1" ht="19.5" customHeight="1">
      <c r="B7" s="3" t="s">
        <v>2</v>
      </c>
      <c r="D7" s="4"/>
      <c r="F7" s="4"/>
      <c r="H7" s="4"/>
      <c r="J7" s="4"/>
    </row>
    <row r="8" ht="15" customHeight="1" thickBot="1"/>
    <row r="9" spans="2:11" ht="15" customHeight="1" thickBot="1">
      <c r="B9" s="6"/>
      <c r="C9" s="7"/>
      <c r="D9" s="69" t="s">
        <v>44</v>
      </c>
      <c r="E9" s="62" t="s">
        <v>45</v>
      </c>
      <c r="F9" s="63"/>
      <c r="G9" s="63"/>
      <c r="H9" s="63"/>
      <c r="I9" s="63"/>
      <c r="J9" s="63"/>
      <c r="K9" s="64"/>
    </row>
    <row r="10" spans="2:19" ht="15" customHeight="1">
      <c r="B10" s="8"/>
      <c r="C10" s="9"/>
      <c r="D10" s="80"/>
      <c r="E10" s="65" t="s">
        <v>68</v>
      </c>
      <c r="F10" s="66"/>
      <c r="G10" s="65" t="s">
        <v>69</v>
      </c>
      <c r="H10" s="66"/>
      <c r="I10" s="65" t="s">
        <v>70</v>
      </c>
      <c r="J10" s="66"/>
      <c r="K10" s="69" t="s">
        <v>3</v>
      </c>
      <c r="O10" s="43" t="s">
        <v>102</v>
      </c>
      <c r="P10" s="24"/>
      <c r="Q10" s="24"/>
      <c r="R10" s="24"/>
      <c r="S10" s="7"/>
    </row>
    <row r="11" spans="2:19" ht="15" customHeight="1" thickBot="1">
      <c r="B11" s="10"/>
      <c r="C11" s="11"/>
      <c r="D11" s="70"/>
      <c r="E11" s="67"/>
      <c r="F11" s="68"/>
      <c r="G11" s="67"/>
      <c r="H11" s="68"/>
      <c r="I11" s="67"/>
      <c r="J11" s="68"/>
      <c r="K11" s="70"/>
      <c r="O11" s="44"/>
      <c r="P11" s="26"/>
      <c r="Q11" s="26"/>
      <c r="R11" s="26"/>
      <c r="S11" s="9"/>
    </row>
    <row r="12" spans="2:19" s="12" customFormat="1" ht="21" customHeight="1" thickBot="1">
      <c r="B12" s="13" t="s">
        <v>46</v>
      </c>
      <c r="C12" s="14" t="s">
        <v>4</v>
      </c>
      <c r="D12" s="13">
        <v>2</v>
      </c>
      <c r="E12" s="15" t="s">
        <v>5</v>
      </c>
      <c r="F12" s="16"/>
      <c r="G12" s="17" t="s">
        <v>6</v>
      </c>
      <c r="H12" s="16"/>
      <c r="I12" s="15" t="s">
        <v>7</v>
      </c>
      <c r="J12" s="16"/>
      <c r="K12" s="14">
        <f aca="true" t="shared" si="0" ref="K12:K18">IF(J12="○",D12*5,IF(H12="○",D12*3,IF(F12="○",D12*1,0)))</f>
        <v>0</v>
      </c>
      <c r="O12" s="54" t="s">
        <v>42</v>
      </c>
      <c r="P12" s="26" t="s">
        <v>43</v>
      </c>
      <c r="Q12" s="27"/>
      <c r="R12" s="26"/>
      <c r="S12" s="45"/>
    </row>
    <row r="13" spans="2:19" s="12" customFormat="1" ht="21" customHeight="1" thickBot="1">
      <c r="B13" s="13" t="s">
        <v>47</v>
      </c>
      <c r="C13" s="14" t="s">
        <v>8</v>
      </c>
      <c r="D13" s="13">
        <v>1</v>
      </c>
      <c r="E13" s="15" t="s">
        <v>9</v>
      </c>
      <c r="F13" s="16"/>
      <c r="G13" s="17" t="s">
        <v>10</v>
      </c>
      <c r="H13" s="16"/>
      <c r="I13" s="18"/>
      <c r="J13" s="19"/>
      <c r="K13" s="14">
        <f t="shared" si="0"/>
        <v>0</v>
      </c>
      <c r="O13" s="55" t="s">
        <v>99</v>
      </c>
      <c r="P13" s="46" t="s">
        <v>100</v>
      </c>
      <c r="Q13" s="46"/>
      <c r="R13" s="46"/>
      <c r="S13" s="45"/>
    </row>
    <row r="14" spans="2:19" s="12" customFormat="1" ht="30" customHeight="1" thickBot="1">
      <c r="B14" s="13" t="s">
        <v>48</v>
      </c>
      <c r="C14" s="14" t="s">
        <v>11</v>
      </c>
      <c r="D14" s="13">
        <v>1</v>
      </c>
      <c r="E14" s="20" t="s">
        <v>89</v>
      </c>
      <c r="F14" s="16"/>
      <c r="G14" s="21" t="s">
        <v>90</v>
      </c>
      <c r="H14" s="16"/>
      <c r="I14" s="15" t="s">
        <v>12</v>
      </c>
      <c r="J14" s="16"/>
      <c r="K14" s="14">
        <f t="shared" si="0"/>
        <v>0</v>
      </c>
      <c r="O14" s="47" t="s">
        <v>105</v>
      </c>
      <c r="P14" s="46"/>
      <c r="Q14" s="46"/>
      <c r="R14" s="46"/>
      <c r="S14" s="45"/>
    </row>
    <row r="15" spans="2:19" s="12" customFormat="1" ht="22.5" customHeight="1" thickBot="1">
      <c r="B15" s="13" t="s">
        <v>49</v>
      </c>
      <c r="C15" s="14" t="s">
        <v>50</v>
      </c>
      <c r="D15" s="13">
        <v>2</v>
      </c>
      <c r="E15" s="15" t="s">
        <v>51</v>
      </c>
      <c r="F15" s="16"/>
      <c r="G15" s="17" t="s">
        <v>13</v>
      </c>
      <c r="H15" s="16"/>
      <c r="I15" s="15" t="s">
        <v>14</v>
      </c>
      <c r="J15" s="16"/>
      <c r="K15" s="14">
        <f t="shared" si="0"/>
        <v>0</v>
      </c>
      <c r="O15" s="47" t="s">
        <v>106</v>
      </c>
      <c r="P15" s="46"/>
      <c r="Q15" s="46"/>
      <c r="R15" s="46"/>
      <c r="S15" s="45"/>
    </row>
    <row r="16" spans="2:19" s="12" customFormat="1" ht="21.75" customHeight="1" thickBot="1">
      <c r="B16" s="13" t="s">
        <v>52</v>
      </c>
      <c r="C16" s="14" t="s">
        <v>15</v>
      </c>
      <c r="D16" s="13">
        <v>3</v>
      </c>
      <c r="E16" s="15" t="s">
        <v>16</v>
      </c>
      <c r="F16" s="16"/>
      <c r="G16" s="18"/>
      <c r="H16" s="19"/>
      <c r="I16" s="18"/>
      <c r="J16" s="19"/>
      <c r="K16" s="14">
        <f t="shared" si="0"/>
        <v>0</v>
      </c>
      <c r="M16" s="33"/>
      <c r="N16" s="33"/>
      <c r="O16" s="47" t="s">
        <v>101</v>
      </c>
      <c r="P16" s="46"/>
      <c r="Q16" s="46"/>
      <c r="R16" s="46"/>
      <c r="S16" s="45"/>
    </row>
    <row r="17" spans="2:19" s="12" customFormat="1" ht="30" customHeight="1" thickBot="1">
      <c r="B17" s="13" t="s">
        <v>53</v>
      </c>
      <c r="C17" s="14" t="s">
        <v>17</v>
      </c>
      <c r="D17" s="13">
        <v>1</v>
      </c>
      <c r="E17" s="20" t="s">
        <v>91</v>
      </c>
      <c r="F17" s="16"/>
      <c r="G17" s="21" t="s">
        <v>92</v>
      </c>
      <c r="H17" s="16"/>
      <c r="I17" s="15" t="s">
        <v>18</v>
      </c>
      <c r="J17" s="16"/>
      <c r="K17" s="14">
        <f t="shared" si="0"/>
        <v>0</v>
      </c>
      <c r="M17" s="33"/>
      <c r="N17" s="33"/>
      <c r="O17" s="48" t="s">
        <v>103</v>
      </c>
      <c r="P17" s="49"/>
      <c r="Q17" s="49"/>
      <c r="R17" s="49"/>
      <c r="S17" s="50"/>
    </row>
    <row r="18" spans="2:19" s="12" customFormat="1" ht="22.5" customHeight="1" thickBot="1">
      <c r="B18" s="13" t="s">
        <v>54</v>
      </c>
      <c r="C18" s="14" t="s">
        <v>19</v>
      </c>
      <c r="D18" s="13">
        <v>1</v>
      </c>
      <c r="E18" s="15" t="s">
        <v>20</v>
      </c>
      <c r="F18" s="16"/>
      <c r="G18" s="17" t="s">
        <v>21</v>
      </c>
      <c r="H18" s="16"/>
      <c r="I18" s="15" t="s">
        <v>22</v>
      </c>
      <c r="J18" s="16"/>
      <c r="K18" s="14">
        <f t="shared" si="0"/>
        <v>0</v>
      </c>
      <c r="M18" s="33"/>
      <c r="O18" s="46"/>
      <c r="P18" s="46"/>
      <c r="Q18" s="46"/>
      <c r="R18" s="46"/>
      <c r="S18" s="46"/>
    </row>
    <row r="19" spans="2:13" s="12" customFormat="1" ht="25.5" customHeight="1" thickBot="1">
      <c r="B19" s="13" t="s">
        <v>55</v>
      </c>
      <c r="C19" s="14" t="s">
        <v>23</v>
      </c>
      <c r="D19" s="13">
        <v>3</v>
      </c>
      <c r="E19" s="15" t="s">
        <v>71</v>
      </c>
      <c r="F19" s="16"/>
      <c r="G19" s="17" t="s">
        <v>72</v>
      </c>
      <c r="H19" s="16"/>
      <c r="I19" s="20" t="s">
        <v>93</v>
      </c>
      <c r="J19" s="16"/>
      <c r="K19" s="14">
        <f aca="true" t="shared" si="1" ref="K19:K24">IF(J19="○",D19*5,IF(H19="○",D19*3,IF(F19="○",D19*1,0)))</f>
        <v>0</v>
      </c>
      <c r="M19" s="33"/>
    </row>
    <row r="20" spans="2:13" s="12" customFormat="1" ht="60" customHeight="1" thickBot="1">
      <c r="B20" s="51" t="s">
        <v>56</v>
      </c>
      <c r="C20" s="14" t="s">
        <v>24</v>
      </c>
      <c r="D20" s="13">
        <v>1</v>
      </c>
      <c r="E20" s="15" t="s">
        <v>25</v>
      </c>
      <c r="F20" s="16"/>
      <c r="G20" s="21" t="s">
        <v>26</v>
      </c>
      <c r="H20" s="16"/>
      <c r="I20" s="20" t="s">
        <v>27</v>
      </c>
      <c r="J20" s="16"/>
      <c r="K20" s="14">
        <f t="shared" si="1"/>
        <v>0</v>
      </c>
      <c r="M20" s="33"/>
    </row>
    <row r="21" spans="2:13" s="12" customFormat="1" ht="30" customHeight="1" thickBot="1">
      <c r="B21" s="51" t="s">
        <v>57</v>
      </c>
      <c r="C21" s="22" t="s">
        <v>28</v>
      </c>
      <c r="D21" s="13">
        <v>1</v>
      </c>
      <c r="E21" s="15" t="s">
        <v>73</v>
      </c>
      <c r="F21" s="16"/>
      <c r="G21" s="17" t="s">
        <v>74</v>
      </c>
      <c r="H21" s="16"/>
      <c r="I21" s="15" t="s">
        <v>75</v>
      </c>
      <c r="J21" s="16"/>
      <c r="K21" s="14">
        <f t="shared" si="1"/>
        <v>0</v>
      </c>
      <c r="M21" s="33"/>
    </row>
    <row r="22" spans="2:11" s="12" customFormat="1" ht="30" customHeight="1" thickBot="1">
      <c r="B22" s="42" t="s">
        <v>58</v>
      </c>
      <c r="C22" s="22" t="s">
        <v>29</v>
      </c>
      <c r="D22" s="13">
        <v>2</v>
      </c>
      <c r="E22" s="15" t="s">
        <v>76</v>
      </c>
      <c r="F22" s="16"/>
      <c r="G22" s="17" t="s">
        <v>77</v>
      </c>
      <c r="H22" s="16"/>
      <c r="I22" s="15" t="s">
        <v>78</v>
      </c>
      <c r="J22" s="16"/>
      <c r="K22" s="14">
        <f t="shared" si="1"/>
        <v>0</v>
      </c>
    </row>
    <row r="23" spans="2:11" s="12" customFormat="1" ht="24" customHeight="1" thickBot="1">
      <c r="B23" s="51" t="s">
        <v>59</v>
      </c>
      <c r="C23" s="14" t="s">
        <v>30</v>
      </c>
      <c r="D23" s="13">
        <v>1</v>
      </c>
      <c r="E23" s="15" t="s">
        <v>76</v>
      </c>
      <c r="F23" s="16"/>
      <c r="G23" s="17" t="s">
        <v>77</v>
      </c>
      <c r="H23" s="16"/>
      <c r="I23" s="15" t="s">
        <v>78</v>
      </c>
      <c r="J23" s="16"/>
      <c r="K23" s="14">
        <f t="shared" si="1"/>
        <v>0</v>
      </c>
    </row>
    <row r="24" spans="2:11" s="12" customFormat="1" ht="30" customHeight="1" thickBot="1">
      <c r="B24" s="51" t="s">
        <v>60</v>
      </c>
      <c r="C24" s="22" t="s">
        <v>31</v>
      </c>
      <c r="D24" s="13">
        <v>1</v>
      </c>
      <c r="E24" s="15" t="s">
        <v>79</v>
      </c>
      <c r="F24" s="16"/>
      <c r="G24" s="17" t="s">
        <v>80</v>
      </c>
      <c r="H24" s="16"/>
      <c r="I24" s="15" t="s">
        <v>81</v>
      </c>
      <c r="J24" s="16"/>
      <c r="K24" s="14">
        <f t="shared" si="1"/>
        <v>0</v>
      </c>
    </row>
    <row r="25" spans="2:11" s="12" customFormat="1" ht="30" customHeight="1" thickBot="1">
      <c r="B25" s="42" t="s">
        <v>61</v>
      </c>
      <c r="C25" s="22" t="s">
        <v>32</v>
      </c>
      <c r="D25" s="13">
        <v>3</v>
      </c>
      <c r="E25" s="15" t="s">
        <v>33</v>
      </c>
      <c r="F25" s="23"/>
      <c r="G25" s="18"/>
      <c r="H25" s="19"/>
      <c r="I25" s="18"/>
      <c r="J25" s="19"/>
      <c r="K25" s="14">
        <f>D25*F25</f>
        <v>0</v>
      </c>
    </row>
    <row r="26" spans="2:11" s="12" customFormat="1" ht="30" customHeight="1" thickBot="1">
      <c r="B26" s="42" t="s">
        <v>62</v>
      </c>
      <c r="C26" s="22" t="s">
        <v>34</v>
      </c>
      <c r="D26" s="13">
        <v>2</v>
      </c>
      <c r="E26" s="15" t="s">
        <v>33</v>
      </c>
      <c r="F26" s="23"/>
      <c r="G26" s="18"/>
      <c r="H26" s="19"/>
      <c r="I26" s="18"/>
      <c r="J26" s="19"/>
      <c r="K26" s="14">
        <f>D26*F26</f>
        <v>0</v>
      </c>
    </row>
    <row r="27" spans="2:11" s="12" customFormat="1" ht="27.75" customHeight="1" thickBot="1">
      <c r="B27" s="42" t="s">
        <v>63</v>
      </c>
      <c r="C27" s="14" t="s">
        <v>35</v>
      </c>
      <c r="D27" s="13">
        <v>5</v>
      </c>
      <c r="E27" s="15" t="s">
        <v>33</v>
      </c>
      <c r="F27" s="23"/>
      <c r="G27" s="18"/>
      <c r="H27" s="19"/>
      <c r="I27" s="18"/>
      <c r="J27" s="19"/>
      <c r="K27" s="14">
        <f>D27*F27</f>
        <v>0</v>
      </c>
    </row>
    <row r="28" spans="2:11" s="12" customFormat="1" ht="24" customHeight="1" thickBot="1">
      <c r="B28" s="51" t="s">
        <v>64</v>
      </c>
      <c r="C28" s="14" t="s">
        <v>36</v>
      </c>
      <c r="D28" s="13">
        <v>7</v>
      </c>
      <c r="E28" s="15" t="s">
        <v>84</v>
      </c>
      <c r="F28" s="16"/>
      <c r="G28" s="18"/>
      <c r="H28" s="19"/>
      <c r="I28" s="18"/>
      <c r="J28" s="19"/>
      <c r="K28" s="14">
        <f>IF(J28="○",D28*5,IF(H28="○",D28*3,IF(F28="○",D28*1,0)))</f>
        <v>0</v>
      </c>
    </row>
    <row r="29" spans="2:11" s="12" customFormat="1" ht="30" customHeight="1" thickBot="1">
      <c r="B29" s="51" t="s">
        <v>65</v>
      </c>
      <c r="C29" s="22" t="s">
        <v>37</v>
      </c>
      <c r="D29" s="13">
        <v>5</v>
      </c>
      <c r="E29" s="15" t="s">
        <v>85</v>
      </c>
      <c r="F29" s="16"/>
      <c r="G29" s="17" t="s">
        <v>86</v>
      </c>
      <c r="H29" s="16"/>
      <c r="I29" s="15" t="s">
        <v>87</v>
      </c>
      <c r="J29" s="16"/>
      <c r="K29" s="14">
        <f>IF(J29="○",D29*5,IF(H29="○",D29*3,IF(F29="○",D29*1,0)))</f>
        <v>0</v>
      </c>
    </row>
    <row r="30" spans="2:11" s="12" customFormat="1" ht="15" customHeight="1" thickBot="1">
      <c r="B30" s="13" t="s">
        <v>66</v>
      </c>
      <c r="C30" s="14" t="s">
        <v>38</v>
      </c>
      <c r="D30" s="13">
        <v>2</v>
      </c>
      <c r="E30" s="15" t="s">
        <v>39</v>
      </c>
      <c r="F30" s="16"/>
      <c r="G30" s="17" t="s">
        <v>40</v>
      </c>
      <c r="H30" s="16"/>
      <c r="I30" s="18"/>
      <c r="J30" s="19"/>
      <c r="K30" s="14">
        <f>IF(J30="○",D30*5,IF(H30="○",D30*3,IF(F30="○",D30*1,0)))</f>
        <v>0</v>
      </c>
    </row>
    <row r="31" spans="2:11" ht="19.5" customHeight="1" thickBot="1">
      <c r="B31" s="65" t="s">
        <v>41</v>
      </c>
      <c r="C31" s="71"/>
      <c r="D31" s="66"/>
      <c r="E31" s="73" t="s">
        <v>82</v>
      </c>
      <c r="F31" s="74"/>
      <c r="G31" s="74"/>
      <c r="H31" s="74"/>
      <c r="I31" s="74"/>
      <c r="J31" s="75"/>
      <c r="K31" s="14">
        <f>SUM(K12:K27,K30)</f>
        <v>0</v>
      </c>
    </row>
    <row r="32" spans="2:11" ht="19.5" customHeight="1" thickBot="1">
      <c r="B32" s="67"/>
      <c r="C32" s="72"/>
      <c r="D32" s="68"/>
      <c r="E32" s="73" t="s">
        <v>83</v>
      </c>
      <c r="F32" s="74"/>
      <c r="G32" s="74"/>
      <c r="H32" s="74"/>
      <c r="I32" s="74"/>
      <c r="J32" s="75"/>
      <c r="K32" s="14">
        <f>SUM(K28:K29)</f>
        <v>0</v>
      </c>
    </row>
    <row r="33" spans="2:11" ht="15" customHeight="1">
      <c r="B33" s="6"/>
      <c r="C33" s="24"/>
      <c r="D33" s="25"/>
      <c r="E33" s="24"/>
      <c r="F33" s="25"/>
      <c r="G33" s="24"/>
      <c r="H33" s="36"/>
      <c r="I33" s="24"/>
      <c r="J33" s="25"/>
      <c r="K33" s="7"/>
    </row>
    <row r="34" spans="2:11" ht="15" customHeight="1">
      <c r="B34" s="8"/>
      <c r="C34" s="26" t="s">
        <v>94</v>
      </c>
      <c r="D34" s="27">
        <f>K31</f>
        <v>0</v>
      </c>
      <c r="E34" s="26" t="s">
        <v>95</v>
      </c>
      <c r="F34" s="27"/>
      <c r="G34" s="26"/>
      <c r="H34" s="37"/>
      <c r="I34" s="56">
        <f>K31*6000</f>
        <v>0</v>
      </c>
      <c r="J34" s="57"/>
      <c r="K34" s="58"/>
    </row>
    <row r="35" spans="2:11" ht="15" customHeight="1">
      <c r="B35" s="8"/>
      <c r="C35" s="28"/>
      <c r="D35" s="27"/>
      <c r="E35" s="32"/>
      <c r="F35" s="27"/>
      <c r="G35" s="35"/>
      <c r="H35" s="38"/>
      <c r="I35" s="35"/>
      <c r="J35" s="27"/>
      <c r="K35" s="9"/>
    </row>
    <row r="36" spans="2:11" ht="15" customHeight="1">
      <c r="B36" s="8"/>
      <c r="C36" s="26" t="s">
        <v>96</v>
      </c>
      <c r="D36" s="27">
        <f>K32</f>
        <v>0</v>
      </c>
      <c r="E36" s="26" t="s">
        <v>97</v>
      </c>
      <c r="F36" s="27"/>
      <c r="G36" s="26"/>
      <c r="H36" s="37"/>
      <c r="I36" s="56">
        <f>K32*6000</f>
        <v>0</v>
      </c>
      <c r="J36" s="57"/>
      <c r="K36" s="58"/>
    </row>
    <row r="37" spans="2:11" ht="15" customHeight="1">
      <c r="B37" s="8"/>
      <c r="C37" s="26"/>
      <c r="D37" s="27"/>
      <c r="E37" s="26"/>
      <c r="F37" s="27"/>
      <c r="G37" s="26"/>
      <c r="H37" s="37"/>
      <c r="I37" s="26"/>
      <c r="J37" s="27"/>
      <c r="K37" s="9"/>
    </row>
    <row r="38" spans="2:11" ht="15" customHeight="1">
      <c r="B38" s="8"/>
      <c r="C38" s="41" t="s">
        <v>98</v>
      </c>
      <c r="D38" s="41"/>
      <c r="E38" s="28"/>
      <c r="F38" s="27"/>
      <c r="G38" s="29"/>
      <c r="H38" s="37"/>
      <c r="I38" s="59">
        <f>(I34+I36)*2.8</f>
        <v>0</v>
      </c>
      <c r="J38" s="60"/>
      <c r="K38" s="61"/>
    </row>
    <row r="39" spans="2:11" ht="15" customHeight="1">
      <c r="B39" s="8"/>
      <c r="C39" s="40"/>
      <c r="D39" s="27"/>
      <c r="E39" s="29"/>
      <c r="F39" s="27"/>
      <c r="G39" s="29"/>
      <c r="H39" s="37"/>
      <c r="I39" s="34"/>
      <c r="J39" s="34"/>
      <c r="K39" s="9"/>
    </row>
    <row r="40" spans="2:11" ht="15" customHeight="1" thickBot="1">
      <c r="B40" s="10"/>
      <c r="C40" s="30"/>
      <c r="D40" s="31"/>
      <c r="E40" s="30"/>
      <c r="F40" s="31"/>
      <c r="G40" s="30"/>
      <c r="H40" s="39"/>
      <c r="I40" s="30"/>
      <c r="J40" s="31"/>
      <c r="K40" s="11"/>
    </row>
  </sheetData>
  <sheetProtection/>
  <mergeCells count="16">
    <mergeCell ref="B31:D32"/>
    <mergeCell ref="E31:J31"/>
    <mergeCell ref="E32:J32"/>
    <mergeCell ref="B1:C1"/>
    <mergeCell ref="I1:L1"/>
    <mergeCell ref="B2:L4"/>
    <mergeCell ref="A5:L5"/>
    <mergeCell ref="D9:D11"/>
    <mergeCell ref="I36:K36"/>
    <mergeCell ref="I38:K38"/>
    <mergeCell ref="E9:K9"/>
    <mergeCell ref="E10:F11"/>
    <mergeCell ref="G10:H11"/>
    <mergeCell ref="I10:J11"/>
    <mergeCell ref="K10:K11"/>
    <mergeCell ref="I34:K34"/>
  </mergeCells>
  <dataValidations count="1">
    <dataValidation type="list" allowBlank="1" showInputMessage="1" showErrorMessage="1" sqref="F12:F24 F28:F30 H12:H15 H17:H24 H29:H30 J12 J14:J15 J17:J24 J29">
      <formula1>$M$6:$M$7</formula1>
    </dataValidation>
  </dataValidations>
  <printOptions/>
  <pageMargins left="0.5511811023622047" right="0.15748031496062992" top="0.62" bottom="0.39" header="0.36" footer="0.16"/>
  <pageSetup blackAndWhite="1" fitToWidth="0" fitToHeight="1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白藤　由可里／Shirafuji,Yukari</cp:lastModifiedBy>
  <cp:lastPrinted>2017-09-07T23:56:16Z</cp:lastPrinted>
  <dcterms:created xsi:type="dcterms:W3CDTF">2005-10-15T07:04:08Z</dcterms:created>
  <dcterms:modified xsi:type="dcterms:W3CDTF">2020-09-03T04:48:03Z</dcterms:modified>
  <cp:category/>
  <cp:version/>
  <cp:contentType/>
  <cp:contentStatus/>
</cp:coreProperties>
</file>